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<sst xmlns="http://schemas.openxmlformats.org/spreadsheetml/2006/main" count="168" uniqueCount="144">
  <si>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</si>
  <si>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</si>
  <si>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</si>
  <si>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</si>
  <si>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</si>
  <si>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</si>
  <si>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</si>
  <si>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</si>
  <si>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</si>
  <si>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</si>
  <si>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</si>
  <si>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</si>
  <si>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</si>
  <si>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</si>
  <si>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</si>
  <si>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</si>
  <si>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</si>
  <si>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</si>
  <si>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</si>
  <si>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</si>
  <si>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</si>
  <si>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</si>
  <si>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</si>
  <si>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</si>
  <si>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</si>
  <si>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</si>
  <si>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</si>
  <si>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</si>
  <si>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</si>
  <si>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</si>
  <si>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</si>
  <si>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</si>
  <si>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</si>
  <si>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</si>
  <si>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</si>
  <si>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</si>
  <si>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</si>
  <si>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</si>
  <si>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</si>
  <si>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</si>
  <si>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</si>
  <si>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</si>
  <si>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</si>
  <si>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</si>
  <si>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</si>
  <si>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</si>
  <si>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</si>
  <si>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</si>
  <si>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</si>
  <si>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</si>
  <si>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</si>
  <si>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</si>
  <si>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</si>
  <si>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</si>
  <si>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</si>
  <si>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</si>
  <si>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</si>
  <si>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</si>
  <si>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</si>
  <si>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</si>
  <si>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</si>
  <si>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</si>
  <si>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</si>
  <si>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</si>
  <si>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</si>
  <si>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</si>
  <si>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</si>
  <si>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</si>
  <si>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</si>
  <si>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</si>
  <si>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</si>
  <si>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</si>
  <si>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</si>
  <si>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</si>
  <si>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</si>
  <si>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</si>
  <si>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</si>
  <si>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</si>
  <si>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</si>
  <si>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</si>
  <si>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</si>
  <si>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</si>
  <si>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</si>
  <si>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</si>
  <si>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</si>
  <si>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</si>
  <si>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</si>
  <si>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</si>
  <si>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</si>
  <si>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</si>
  <si>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</si>
  <si>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</si>
  <si>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</si>
  <si>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</si>
  <si>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</si>
  <si>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</si>
  <si>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</si>
  <si>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</si>
  <si>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</si>
  <si>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</si>
  <si>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</si>
  <si>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</si>
  <si>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</si>
  <si>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</si>
  <si>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</si>
  <si>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</si>
  <si>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</si>
  <si>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</si>
  <si>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</si>
  <si>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</si>
  <si>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</si>
  <si>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</si>
  <si>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</si>
  <si>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</si>
  <si>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</si>
  <si>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</si>
  <si>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</si>
  <si>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</si>
  <si>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</si>
  <si>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</si>
  <si>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</si>
  <si>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</si>
  <si>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</si>
  <si>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</si>
  <si>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</si>
  <si>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</si>
  <si>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</si>
  <si>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</si>
  <si>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</si>
  <si>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</si>
  <si>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</si>
  <si>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2023 г.</t>
  </si>
  <si>
    <t>1.2 Аренда (Ростелеком, ТТК, ЭР-Телеком, аренда пом.)</t>
  </si>
  <si>
    <t>апреля</t>
  </si>
  <si>
    <t>за   март-апрель  2023 г.</t>
  </si>
  <si>
    <t>01.03.2023г.</t>
  </si>
  <si>
    <t>ост.на 01.05</t>
  </si>
  <si>
    <t xml:space="preserve">смена светильника (1шт) </t>
  </si>
  <si>
    <t>светильник</t>
  </si>
  <si>
    <t>1шт</t>
  </si>
  <si>
    <t>2шт</t>
  </si>
  <si>
    <t>провод</t>
  </si>
  <si>
    <t>саморез</t>
  </si>
  <si>
    <t>дюпель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</si>
</sst>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E1" s="58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5047.3933524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2520.2816604000004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922.0542660000002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51</v>
      </c>
      <c r="L20" s="28">
        <f>SUM(L6:L19)</f>
        <v>12.93</v>
      </c>
      <c r="M20" s="33">
        <f>SUM(M6:M19)</f>
        <v>8831.230858800001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v>0.891</v>
      </c>
      <c r="M24" s="32">
        <f>L24*524.58*1.302*1.15</f>
        <v>699.839187894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L25*524.58*1.302*1.15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0.891</v>
      </c>
      <c r="M35" s="33">
        <f>SUM(M24:M34)</f>
        <v>699.839187894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107964.84-11828.16</f>
        <v>96136.68</v>
      </c>
      <c r="J39" s="20">
        <v>1</v>
      </c>
      <c r="K39" s="20" t="s">
        <v>138</v>
      </c>
      <c r="L39" s="25" t="s">
        <v>139</v>
      </c>
      <c r="M39" s="44">
        <v>244.1</v>
      </c>
    </row>
    <row r="40" spans="1:13" ht="12.75">
      <c r="A40" t="s">
        <v>7</v>
      </c>
      <c r="F40" s="5">
        <v>96108.03</v>
      </c>
      <c r="J40" s="20">
        <v>2</v>
      </c>
      <c r="K40" s="20" t="s">
        <v>141</v>
      </c>
      <c r="L40" s="25" t="s">
        <v>139</v>
      </c>
      <c r="M40" s="25">
        <v>35.1</v>
      </c>
    </row>
    <row r="41" spans="2:13" ht="12.75">
      <c r="B41" t="s">
        <v>8</v>
      </c>
      <c r="F41" s="9">
        <f>F40/F39</f>
        <v>0.9997019867962988</v>
      </c>
      <c r="J41" s="20">
        <v>3</v>
      </c>
      <c r="K41" s="20" t="s">
        <v>142</v>
      </c>
      <c r="L41" s="25" t="s">
        <v>140</v>
      </c>
      <c r="M41" s="44">
        <f>2*0.62</f>
        <v>1.24</v>
      </c>
    </row>
    <row r="42" spans="1:13" ht="12.75">
      <c r="A42" t="s">
        <v>132</v>
      </c>
      <c r="F42" s="5">
        <f>400+400+400+(58.8*16.43)</f>
        <v>2166.084</v>
      </c>
      <c r="J42" s="20">
        <v>4</v>
      </c>
      <c r="K42" s="20" t="s">
        <v>143</v>
      </c>
      <c r="L42" s="25" t="s">
        <v>140</v>
      </c>
      <c r="M42" s="25">
        <f>2*1.74</f>
        <v>3.48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98274.114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(5400+6000)*1.302</f>
        <v>14842.800000000001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(3650+3650)*1.302</f>
        <v>9504.6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24347.4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0.6</v>
      </c>
      <c r="E54" t="s">
        <v>14</v>
      </c>
      <c r="F54" s="11">
        <f>B54*D54</f>
        <v>613.1999999999999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613.1999999999999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1960902</v>
      </c>
      <c r="D57">
        <v>222433.7</v>
      </c>
      <c r="E57">
        <v>3338.5</v>
      </c>
      <c r="F57" s="34">
        <f>C57/D57*E57</f>
        <v>29431.112852953487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8831.230858800001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699.839187894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283.92</v>
      </c>
    </row>
    <row r="61" spans="1:6" ht="12.75">
      <c r="A61" t="s">
        <v>21</v>
      </c>
      <c r="F61" s="11">
        <f>M60</f>
        <v>283.92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0.8</v>
      </c>
      <c r="E64" t="s">
        <v>14</v>
      </c>
      <c r="F64" s="11">
        <f>B64*D64</f>
        <v>2670.8</v>
      </c>
    </row>
    <row r="65" spans="1:6" ht="12.75">
      <c r="A65" s="45" t="s">
        <v>130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41916.902899647495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0.49</v>
      </c>
      <c r="F69" s="11">
        <f>B69*D69</f>
        <v>1635.865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2.98</v>
      </c>
      <c r="E72" t="s">
        <v>14</v>
      </c>
      <c r="F72" s="11">
        <f>B72*D72</f>
        <v>9948.73</v>
      </c>
    </row>
    <row r="73" spans="1:6" ht="12.75">
      <c r="A73" s="4" t="s">
        <v>70</v>
      </c>
      <c r="F73" s="31">
        <f>F69+F72</f>
        <v>11584.595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5.82</v>
      </c>
      <c r="E76" t="s">
        <v>14</v>
      </c>
      <c r="F76" s="11">
        <f>B76*D76</f>
        <v>19430.07</v>
      </c>
    </row>
    <row r="77" spans="1:6" ht="12.75">
      <c r="A77" s="4" t="s">
        <v>72</v>
      </c>
      <c r="F77" s="31">
        <f>SUM(F76)</f>
        <v>19430.07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97892.1678996475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5677.745738179554</v>
      </c>
    </row>
    <row r="81" spans="1:6" ht="12.75">
      <c r="A81" s="1"/>
      <c r="B81" s="35" t="s">
        <v>127</v>
      </c>
      <c r="C81" s="35"/>
      <c r="D81" s="1"/>
      <c r="E81" s="50"/>
      <c r="F81" s="52">
        <f>5785.08+7321.56</f>
        <v>13106.64</v>
      </c>
    </row>
    <row r="82" spans="1:6" ht="12.75">
      <c r="A82" s="1"/>
      <c r="B82" s="35" t="s">
        <v>128</v>
      </c>
      <c r="C82" s="35"/>
      <c r="D82" s="1"/>
      <c r="E82" s="50"/>
      <c r="F82" s="51">
        <f>274.58+274.58</f>
        <v>549.16</v>
      </c>
    </row>
    <row r="83" spans="1:6" ht="12.75">
      <c r="A83" s="1"/>
      <c r="B83" s="35" t="s">
        <v>129</v>
      </c>
      <c r="C83" s="35"/>
      <c r="D83" s="1"/>
      <c r="E83" s="50"/>
      <c r="F83" s="51">
        <f>1609.14+1609.14</f>
        <v>3218.28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120443.99363782705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136</v>
      </c>
      <c r="I85" s="7"/>
    </row>
    <row r="86" spans="1:6" ht="12.75">
      <c r="A86" s="13"/>
      <c r="B86" s="38">
        <v>44986</v>
      </c>
      <c r="C86" s="39">
        <v>-189394</v>
      </c>
      <c r="D86" s="42">
        <f>F43</f>
        <v>98274.114</v>
      </c>
      <c r="E86" s="42">
        <f>F84</f>
        <v>120443.99363782705</v>
      </c>
      <c r="F86" s="43">
        <f>C86+D86-E86</f>
        <v>-211563.87963782705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45015</v>
      </c>
      <c r="F88" t="s">
        <v>113</v>
      </c>
    </row>
    <row r="89" spans="1:7" ht="13.5" thickBot="1">
      <c r="A89" t="s">
        <v>114</v>
      </c>
      <c r="F89" s="48">
        <f>E86</f>
        <v>120443.99363782705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2023-01-12T17:05:57Z</cp:lastPrinted>
  <dcterms:created xsi:type="dcterms:W3CDTF">2008-08-18T07:30:19Z</dcterms:created>
  <dcterms:modified xsi:type="dcterms:W3CDTF">2023-06-15T07:01:59Z</dcterms:modified>
  <cp:category/>
  <cp:version/>
  <cp:contentType/>
  <cp:contentStatus/>
</cp:coreProperties>
</file>