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96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<sst xmlns="http://schemas.openxmlformats.org/spreadsheetml/2006/main" count="25" uniqueCount="25">
  <si>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>Доходы</t>
  </si>
  <si>
    <t>Расходы</t>
  </si>
  <si>
    <t>Остаток</t>
  </si>
  <si>
    <t>дворник</t>
  </si>
  <si>
    <t>уб.л/кл</t>
  </si>
  <si>
    <t>Дератизация</t>
  </si>
  <si>
    <t>Текущий ремонт</t>
  </si>
  <si>
    <t>Благ-во и сан.очистка</t>
  </si>
  <si>
    <t>Общепр-е расходы</t>
  </si>
  <si>
    <t>Общех-е расходы</t>
  </si>
  <si>
    <t>Лифт</t>
  </si>
  <si>
    <t>Итого:</t>
  </si>
  <si>
    <t>прочие</t>
  </si>
  <si>
    <t>Период</t>
  </si>
  <si>
    <t>Плановые накопления</t>
  </si>
  <si>
    <t>расходы на ОДН</t>
  </si>
  <si>
    <t>Налоги</t>
  </si>
  <si>
    <t>ноябрь-декабрь</t>
  </si>
  <si>
    <t>март-апрель</t>
  </si>
  <si>
    <t>январь-февраль</t>
  </si>
  <si>
    <t>Сводная ведомость доходов и расходов за 2023 год по ул. Забайкальская д.24</t>
  </si>
  <si>
    <t>на 01.01.23</t>
  </si>
  <si>
    <t>май-июнь</t>
  </si>
  <si>
    <t>июль-август</t>
  </si>
  <si>
    <t>сентябрь-октябрь</t>
  </si>
</sst>
</file>

<file path=xl/styles.xml><?xml version="1.0" encoding="utf-8"?>
<styleSheet xmlns="http://schemas.openxmlformats.org/spreadsheetml/2006/main">
  <numFmts count="25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</numFmts>
  <fonts count="42">
    <font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7"/>
      <name val="Arial Cyr"/>
      <family val="0"/>
    </font>
    <font>
      <sz val="9"/>
      <name val="Arial Cyr"/>
      <family val="0"/>
    </font>
    <font>
      <b/>
      <i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6" fillId="0" borderId="10" xfId="0" applyFont="1" applyBorder="1" applyAlignment="1">
      <alignment horizontal="center"/>
    </xf>
    <xf numFmtId="180" fontId="6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17"/>
  <sheetViews>
    <sheetView tabSelected="1" zoomScalePageLayoutView="0" workbookViewId="0" topLeftCell="A1">
      <selection activeCell="P16" sqref="P16"/>
    </sheetView>
  </sheetViews>
  <sheetFormatPr defaultColWidth="9.00390625" defaultRowHeight="12.75"/>
  <cols>
    <col min="1" max="1" width="11.125" style="0" customWidth="1"/>
    <col min="2" max="2" width="8.625" style="0" customWidth="1"/>
    <col min="3" max="3" width="8.25390625" style="0" customWidth="1"/>
    <col min="4" max="4" width="11.25390625" style="0" customWidth="1"/>
    <col min="7" max="7" width="8.75390625" style="0" customWidth="1"/>
    <col min="8" max="8" width="10.25390625" style="0" customWidth="1"/>
    <col min="9" max="9" width="7.75390625" style="0" customWidth="1"/>
    <col min="10" max="10" width="7.25390625" style="0" customWidth="1"/>
    <col min="15" max="15" width="8.00390625" style="0" customWidth="1"/>
  </cols>
  <sheetData>
    <row r="2" spans="3:11" ht="12.75">
      <c r="C2" s="1"/>
      <c r="D2" s="1" t="s">
        <v>20</v>
      </c>
      <c r="E2" s="1"/>
      <c r="F2" s="1"/>
      <c r="G2" s="1"/>
      <c r="H2" s="1"/>
      <c r="I2" s="1"/>
      <c r="J2" s="1"/>
      <c r="K2" s="1"/>
    </row>
    <row r="3" spans="3:11" ht="12.75">
      <c r="C3" s="1"/>
      <c r="D3" s="1"/>
      <c r="E3" s="1"/>
      <c r="F3" s="1"/>
      <c r="G3" s="1"/>
      <c r="H3" s="1"/>
      <c r="I3" s="1"/>
      <c r="J3" s="1"/>
      <c r="K3" s="1"/>
    </row>
    <row r="6" spans="1:15" ht="12.75">
      <c r="A6" s="25" t="s">
        <v>13</v>
      </c>
      <c r="B6" s="28" t="s">
        <v>0</v>
      </c>
      <c r="C6" s="28" t="s">
        <v>1</v>
      </c>
      <c r="D6" s="28" t="s">
        <v>2</v>
      </c>
      <c r="E6" s="31" t="s">
        <v>7</v>
      </c>
      <c r="F6" s="32"/>
      <c r="G6" s="33"/>
      <c r="H6" s="14"/>
      <c r="I6" s="15"/>
      <c r="J6" s="22" t="s">
        <v>10</v>
      </c>
      <c r="K6" s="11" t="s">
        <v>6</v>
      </c>
      <c r="L6" s="11" t="s">
        <v>8</v>
      </c>
      <c r="M6" s="11" t="s">
        <v>9</v>
      </c>
      <c r="N6" s="11" t="s">
        <v>14</v>
      </c>
      <c r="O6" s="9" t="s">
        <v>16</v>
      </c>
    </row>
    <row r="7" spans="1:15" ht="12.75" customHeight="1">
      <c r="A7" s="26"/>
      <c r="B7" s="29"/>
      <c r="C7" s="29"/>
      <c r="D7" s="29"/>
      <c r="E7" s="16" t="s">
        <v>3</v>
      </c>
      <c r="F7" s="16" t="s">
        <v>4</v>
      </c>
      <c r="G7" s="34" t="s">
        <v>12</v>
      </c>
      <c r="H7" s="16" t="s">
        <v>5</v>
      </c>
      <c r="I7" s="19" t="s">
        <v>15</v>
      </c>
      <c r="J7" s="23"/>
      <c r="K7" s="12"/>
      <c r="L7" s="12"/>
      <c r="M7" s="12"/>
      <c r="N7" s="12"/>
      <c r="O7" s="10"/>
    </row>
    <row r="8" spans="1:15" ht="12.75">
      <c r="A8" s="26"/>
      <c r="B8" s="29"/>
      <c r="C8" s="29"/>
      <c r="D8" s="29"/>
      <c r="E8" s="17"/>
      <c r="F8" s="17"/>
      <c r="G8" s="35"/>
      <c r="H8" s="17"/>
      <c r="I8" s="20"/>
      <c r="J8" s="23"/>
      <c r="K8" s="12"/>
      <c r="L8" s="12"/>
      <c r="M8" s="12"/>
      <c r="N8" s="12"/>
      <c r="O8" s="10"/>
    </row>
    <row r="9" spans="1:15" ht="12.75">
      <c r="A9" s="27"/>
      <c r="B9" s="30"/>
      <c r="C9" s="30"/>
      <c r="D9" s="30"/>
      <c r="E9" s="18"/>
      <c r="F9" s="18"/>
      <c r="G9" s="36"/>
      <c r="H9" s="18"/>
      <c r="I9" s="21"/>
      <c r="J9" s="24"/>
      <c r="K9" s="13"/>
      <c r="L9" s="13"/>
      <c r="M9" s="13"/>
      <c r="N9" s="13"/>
      <c r="O9" s="10"/>
    </row>
    <row r="10" spans="1:15" ht="12.75">
      <c r="A10" s="2" t="s">
        <v>21</v>
      </c>
      <c r="B10" s="3"/>
      <c r="C10" s="3"/>
      <c r="D10" s="3">
        <v>77381</v>
      </c>
      <c r="E10" s="3"/>
      <c r="F10" s="4"/>
      <c r="G10" s="3"/>
      <c r="H10" s="3"/>
      <c r="I10" s="3"/>
      <c r="J10" s="3"/>
      <c r="K10" s="3"/>
      <c r="L10" s="3"/>
      <c r="M10" s="3"/>
      <c r="N10" s="3"/>
      <c r="O10" s="3"/>
    </row>
    <row r="11" spans="1:16" ht="25.5">
      <c r="A11" s="8" t="s">
        <v>19</v>
      </c>
      <c r="B11" s="3">
        <v>183285</v>
      </c>
      <c r="C11" s="3">
        <v>162782</v>
      </c>
      <c r="D11" s="3">
        <f aca="true" t="shared" si="0" ref="D11:D16">D10+B11-C11</f>
        <v>97884</v>
      </c>
      <c r="E11" s="3">
        <v>10586.56</v>
      </c>
      <c r="F11" s="3">
        <v>11309.17</v>
      </c>
      <c r="G11" s="3">
        <v>0</v>
      </c>
      <c r="H11" s="3">
        <v>0</v>
      </c>
      <c r="I11" s="3">
        <f>6582.42+964.54+5497.95</f>
        <v>13044.91</v>
      </c>
      <c r="J11" s="3">
        <v>26071.16</v>
      </c>
      <c r="K11" s="3">
        <v>56578.62</v>
      </c>
      <c r="L11" s="3">
        <v>13604.75</v>
      </c>
      <c r="M11" s="3">
        <v>23377.78</v>
      </c>
      <c r="N11" s="3">
        <v>8208.63</v>
      </c>
      <c r="O11" s="3"/>
      <c r="P11">
        <f>E11+F11+G11+H11+I11+J11+K11+L11+M11+N11</f>
        <v>162781.58000000002</v>
      </c>
    </row>
    <row r="12" spans="1:16" ht="12.75">
      <c r="A12" s="2" t="s">
        <v>18</v>
      </c>
      <c r="B12" s="3">
        <v>139071</v>
      </c>
      <c r="C12" s="3">
        <v>179837</v>
      </c>
      <c r="D12" s="3">
        <f t="shared" si="0"/>
        <v>57118</v>
      </c>
      <c r="E12" s="3">
        <v>12238.8</v>
      </c>
      <c r="F12" s="3">
        <v>11587.8</v>
      </c>
      <c r="G12" s="3">
        <v>0</v>
      </c>
      <c r="H12" s="3">
        <v>370.2</v>
      </c>
      <c r="I12" s="3">
        <f>11960.1+974.72+5727.46</f>
        <v>18662.28</v>
      </c>
      <c r="J12" s="3">
        <v>25620</v>
      </c>
      <c r="K12" s="3">
        <v>62526.1</v>
      </c>
      <c r="L12" s="3">
        <v>14939.39</v>
      </c>
      <c r="M12" s="3">
        <v>25056.85</v>
      </c>
      <c r="N12" s="3">
        <v>8835.67</v>
      </c>
      <c r="O12" s="3"/>
      <c r="P12">
        <f>E12+F12+G12+H12+I12+J12+K12+L12+M12+N12</f>
        <v>179837.09000000003</v>
      </c>
    </row>
    <row r="13" spans="1:16" ht="12.75">
      <c r="A13" s="2" t="s">
        <v>22</v>
      </c>
      <c r="B13" s="3">
        <v>139071</v>
      </c>
      <c r="C13" s="3">
        <v>297563</v>
      </c>
      <c r="D13" s="3">
        <f t="shared" si="0"/>
        <v>-101374</v>
      </c>
      <c r="E13" s="3">
        <v>12238.8</v>
      </c>
      <c r="F13" s="3">
        <v>11587.8</v>
      </c>
      <c r="G13" s="3">
        <v>0</v>
      </c>
      <c r="H13" s="3">
        <v>370.2</v>
      </c>
      <c r="I13" s="3">
        <f>9393.48+974.72+5727.46</f>
        <v>16095.66</v>
      </c>
      <c r="J13" s="3">
        <v>25620</v>
      </c>
      <c r="K13" s="3">
        <v>174114.5</v>
      </c>
      <c r="L13" s="3">
        <v>15929.61</v>
      </c>
      <c r="M13" s="3">
        <v>26176.22</v>
      </c>
      <c r="N13" s="3">
        <v>15430.15</v>
      </c>
      <c r="O13" s="3"/>
      <c r="P13">
        <f>E13+F13+G13+H13+I13+J13+K13+L13+M13+N13</f>
        <v>297562.94000000006</v>
      </c>
    </row>
    <row r="14" spans="1:16" ht="12.75">
      <c r="A14" s="2" t="s">
        <v>23</v>
      </c>
      <c r="B14" s="3">
        <v>173094</v>
      </c>
      <c r="C14" s="3">
        <v>192438</v>
      </c>
      <c r="D14" s="3">
        <f t="shared" si="0"/>
        <v>-120718</v>
      </c>
      <c r="E14" s="3">
        <v>15561.5</v>
      </c>
      <c r="F14" s="3">
        <v>11587.8</v>
      </c>
      <c r="G14" s="3">
        <v>0</v>
      </c>
      <c r="H14" s="3">
        <v>0</v>
      </c>
      <c r="I14" s="3">
        <f>9923.1+754.7+4418.33</f>
        <v>15096.130000000001</v>
      </c>
      <c r="J14" s="3">
        <v>25620</v>
      </c>
      <c r="K14" s="3">
        <v>90094.79</v>
      </c>
      <c r="L14" s="3">
        <v>13217.27</v>
      </c>
      <c r="M14" s="3">
        <v>11538.2</v>
      </c>
      <c r="N14" s="3">
        <v>9721.94</v>
      </c>
      <c r="O14" s="3"/>
      <c r="P14">
        <f>E14+F14+G14+H14+I14+J14+K14+L14+M14+N14</f>
        <v>192437.62999999998</v>
      </c>
    </row>
    <row r="15" spans="1:16" ht="25.5">
      <c r="A15" s="8" t="s">
        <v>24</v>
      </c>
      <c r="B15" s="3">
        <v>169910</v>
      </c>
      <c r="C15" s="3">
        <v>188872</v>
      </c>
      <c r="D15" s="3">
        <f t="shared" si="0"/>
        <v>-139680</v>
      </c>
      <c r="E15" s="3">
        <v>15561.5</v>
      </c>
      <c r="F15" s="3">
        <v>11587.8</v>
      </c>
      <c r="G15" s="3">
        <v>0</v>
      </c>
      <c r="H15" s="3">
        <v>370.2</v>
      </c>
      <c r="I15" s="3">
        <f>12241.9+754.7+4418.33</f>
        <v>17414.93</v>
      </c>
      <c r="J15" s="3">
        <v>34162</v>
      </c>
      <c r="K15" s="3">
        <v>62533.07</v>
      </c>
      <c r="L15" s="3">
        <v>14422.76</v>
      </c>
      <c r="M15" s="6">
        <v>23420.83</v>
      </c>
      <c r="N15" s="3">
        <v>9399.37</v>
      </c>
      <c r="O15" s="3"/>
      <c r="P15">
        <f>E15+F15+G15+H15+I15+J15+K15+L15+M15+N15</f>
        <v>188872.46000000002</v>
      </c>
    </row>
    <row r="16" spans="1:16" ht="30" customHeight="1">
      <c r="A16" s="8" t="s">
        <v>17</v>
      </c>
      <c r="B16" s="3">
        <v>175521</v>
      </c>
      <c r="C16" s="7">
        <v>240520</v>
      </c>
      <c r="D16" s="3">
        <f t="shared" si="0"/>
        <v>-204679</v>
      </c>
      <c r="E16" s="3">
        <v>10936.8</v>
      </c>
      <c r="F16" s="3">
        <v>11587.8</v>
      </c>
      <c r="G16" s="3">
        <v>4778.88</v>
      </c>
      <c r="H16" s="7">
        <v>370.2</v>
      </c>
      <c r="I16" s="3">
        <f>11186.04+974.72+5727.46</f>
        <v>17888.22</v>
      </c>
      <c r="J16" s="3">
        <v>25620</v>
      </c>
      <c r="K16" s="7">
        <v>107105.97</v>
      </c>
      <c r="L16" s="7">
        <v>13131.17</v>
      </c>
      <c r="M16" s="7">
        <v>27166.44</v>
      </c>
      <c r="N16" s="7">
        <v>12204.78</v>
      </c>
      <c r="O16" s="7">
        <v>9729.98</v>
      </c>
      <c r="P16">
        <f>E16+F16+G16+H16+I16+J16+K16+L16+M16+N16+O16</f>
        <v>240520.24000000002</v>
      </c>
    </row>
    <row r="17" spans="1:16" ht="12.75">
      <c r="A17" s="5" t="s">
        <v>11</v>
      </c>
      <c r="B17" s="5">
        <f>SUM(B11:B16)</f>
        <v>979952</v>
      </c>
      <c r="C17" s="5">
        <f>SUM(C11:C16)</f>
        <v>1262012</v>
      </c>
      <c r="D17" s="5"/>
      <c r="E17" s="5">
        <f aca="true" t="shared" si="1" ref="E17:N17">SUM(E11:E16)</f>
        <v>77123.96</v>
      </c>
      <c r="F17" s="5">
        <f t="shared" si="1"/>
        <v>69248.17000000001</v>
      </c>
      <c r="G17" s="5">
        <f t="shared" si="1"/>
        <v>4778.88</v>
      </c>
      <c r="H17" s="5">
        <f t="shared" si="1"/>
        <v>1480.8</v>
      </c>
      <c r="I17" s="5">
        <f t="shared" si="1"/>
        <v>98202.13</v>
      </c>
      <c r="J17" s="5">
        <f t="shared" si="1"/>
        <v>162713.16</v>
      </c>
      <c r="K17" s="5">
        <f t="shared" si="1"/>
        <v>552953.0499999999</v>
      </c>
      <c r="L17" s="5">
        <f t="shared" si="1"/>
        <v>85244.95</v>
      </c>
      <c r="M17" s="5">
        <f t="shared" si="1"/>
        <v>136736.32</v>
      </c>
      <c r="N17" s="5">
        <f t="shared" si="1"/>
        <v>63800.54</v>
      </c>
      <c r="O17" s="3">
        <f>O16</f>
        <v>9729.98</v>
      </c>
      <c r="P17">
        <f>E17+F17+G17+H17+I17+J17+K17+L17+M17+N17+O17</f>
        <v>1262011.94</v>
      </c>
    </row>
  </sheetData>
  <sheetProtection/>
  <mergeCells count="17">
    <mergeCell ref="A6:A9"/>
    <mergeCell ref="B6:B9"/>
    <mergeCell ref="C6:C9"/>
    <mergeCell ref="L6:L9"/>
    <mergeCell ref="D6:D9"/>
    <mergeCell ref="E6:G6"/>
    <mergeCell ref="E7:E9"/>
    <mergeCell ref="F7:F9"/>
    <mergeCell ref="G7:G9"/>
    <mergeCell ref="O6:O9"/>
    <mergeCell ref="M6:M9"/>
    <mergeCell ref="N6:N9"/>
    <mergeCell ref="H6:I6"/>
    <mergeCell ref="H7:H9"/>
    <mergeCell ref="I7:I9"/>
    <mergeCell ref="J6:J9"/>
    <mergeCell ref="K6:K9"/>
  </mergeCells>
  <printOptions/>
  <pageMargins left="0.1968503937007874" right="0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Ольга</cp:lastModifiedBy>
  <cp:lastPrinted>2021-03-28T07:42:07Z</cp:lastPrinted>
  <dcterms:created xsi:type="dcterms:W3CDTF">2012-09-02T06:37:17Z</dcterms:created>
  <dcterms:modified xsi:type="dcterms:W3CDTF">2024-02-28T12:27:58Z</dcterms:modified>
  <cp:category/>
  <cp:version/>
  <cp:contentType/>
  <cp:contentStatus/>
</cp:coreProperties>
</file>