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<sst xmlns="http://schemas.openxmlformats.org/spreadsheetml/2006/main" count="24" uniqueCount="24">
  <si>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</si>
  <si>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</si>
  <si>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</si>
  <si>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</si>
  <si>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</si>
  <si>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</si>
  <si>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</si>
  <si>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</si>
  <si>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</si>
  <si>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</si>
  <si>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</si>
  <si>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</si>
  <si>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</si>
  <si>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</si>
  <si>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</si>
  <si>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</si>
  <si>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</si>
  <si>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</si>
  <si>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</si>
  <si>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 xml:space="preserve">Сводная ведомость доходов и расходов за 2023 год по ул. Белякова д.7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</si>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</sst>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7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0" t="s">
        <v>14</v>
      </c>
      <c r="J6" s="10" t="s">
        <v>6</v>
      </c>
      <c r="K6" s="10" t="s">
        <v>8</v>
      </c>
      <c r="L6" s="10" t="s">
        <v>9</v>
      </c>
      <c r="M6" s="10" t="s">
        <v>13</v>
      </c>
      <c r="N6" s="18" t="s">
        <v>15</v>
      </c>
    </row>
    <row r="7" spans="1:14" ht="12.75" customHeight="1">
      <c r="A7" s="21"/>
      <c r="B7" s="24"/>
      <c r="C7" s="24"/>
      <c r="D7" s="24"/>
      <c r="E7" s="13" t="s">
        <v>3</v>
      </c>
      <c r="F7" s="13" t="s">
        <v>4</v>
      </c>
      <c r="G7" s="29" t="s">
        <v>11</v>
      </c>
      <c r="H7" s="13" t="s">
        <v>5</v>
      </c>
      <c r="I7" s="16"/>
      <c r="J7" s="11"/>
      <c r="K7" s="11"/>
      <c r="L7" s="11"/>
      <c r="M7" s="11"/>
      <c r="N7" s="19"/>
    </row>
    <row r="8" spans="1:14" ht="12.75">
      <c r="A8" s="21"/>
      <c r="B8" s="24"/>
      <c r="C8" s="24"/>
      <c r="D8" s="24"/>
      <c r="E8" s="14"/>
      <c r="F8" s="14"/>
      <c r="G8" s="30"/>
      <c r="H8" s="14"/>
      <c r="I8" s="16"/>
      <c r="J8" s="11"/>
      <c r="K8" s="11"/>
      <c r="L8" s="11"/>
      <c r="M8" s="11"/>
      <c r="N8" s="19"/>
    </row>
    <row r="9" spans="1:14" ht="12.75">
      <c r="A9" s="22"/>
      <c r="B9" s="25"/>
      <c r="C9" s="25"/>
      <c r="D9" s="25"/>
      <c r="E9" s="15"/>
      <c r="F9" s="15"/>
      <c r="G9" s="31"/>
      <c r="H9" s="15"/>
      <c r="I9" s="17"/>
      <c r="J9" s="12"/>
      <c r="K9" s="12"/>
      <c r="L9" s="12"/>
      <c r="M9" s="12"/>
      <c r="N9" s="19"/>
    </row>
    <row r="10" spans="1:14" ht="12.75">
      <c r="A10" s="2" t="s">
        <v>20</v>
      </c>
      <c r="B10" s="3"/>
      <c r="C10" s="3"/>
      <c r="D10" s="3">
        <v>10647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6.25" customHeight="1">
      <c r="A11" s="9" t="s">
        <v>17</v>
      </c>
      <c r="B11" s="3">
        <v>120237</v>
      </c>
      <c r="C11" s="3">
        <v>139658</v>
      </c>
      <c r="D11" s="3">
        <f aca="true" t="shared" si="0" ref="D11:D16">D10+B11-C11</f>
        <v>-8774</v>
      </c>
      <c r="E11" s="3">
        <v>22399.61</v>
      </c>
      <c r="F11" s="3">
        <v>6172.78</v>
      </c>
      <c r="G11" s="3">
        <v>0</v>
      </c>
      <c r="H11" s="3">
        <v>0</v>
      </c>
      <c r="I11" s="3">
        <f>15503.88+584.38</f>
        <v>16088.259999999998</v>
      </c>
      <c r="J11" s="3">
        <v>56818.54</v>
      </c>
      <c r="K11" s="3">
        <v>11552.96</v>
      </c>
      <c r="L11" s="3">
        <v>19852.08</v>
      </c>
      <c r="M11" s="3">
        <v>6774.17</v>
      </c>
      <c r="N11" s="3"/>
      <c r="O11">
        <f>E11+F11+G11+H11+I11+J11+K11+L11+M11</f>
        <v>139658.4</v>
      </c>
    </row>
    <row r="12" spans="1:15" ht="12.75">
      <c r="A12" s="2" t="s">
        <v>18</v>
      </c>
      <c r="B12" s="3">
        <v>147320</v>
      </c>
      <c r="C12" s="3">
        <v>121661</v>
      </c>
      <c r="D12" s="3">
        <f t="shared" si="0"/>
        <v>16885</v>
      </c>
      <c r="E12" s="3">
        <v>23045.4</v>
      </c>
      <c r="F12" s="3">
        <v>6379.8</v>
      </c>
      <c r="G12" s="3">
        <v>0</v>
      </c>
      <c r="H12" s="3">
        <v>743.64</v>
      </c>
      <c r="I12" s="3">
        <f>-6023.7+584.38</f>
        <v>-5439.32</v>
      </c>
      <c r="J12" s="3">
        <v>55999.58</v>
      </c>
      <c r="K12" s="3">
        <v>12686.32</v>
      </c>
      <c r="L12" s="3">
        <v>21277.92</v>
      </c>
      <c r="M12" s="3">
        <v>6967.69</v>
      </c>
      <c r="N12" s="3"/>
      <c r="O12">
        <f>E12+F12+G12+H12+I12+J12+K12+L12+M12</f>
        <v>121661.03000000001</v>
      </c>
    </row>
    <row r="13" spans="1:15" ht="12.75">
      <c r="A13" s="2" t="s">
        <v>21</v>
      </c>
      <c r="B13" s="3">
        <v>178483</v>
      </c>
      <c r="C13" s="3">
        <v>345946</v>
      </c>
      <c r="D13" s="3">
        <f t="shared" si="0"/>
        <v>-150578</v>
      </c>
      <c r="E13" s="3">
        <v>23045.4</v>
      </c>
      <c r="F13" s="3">
        <v>6379.8</v>
      </c>
      <c r="G13" s="3">
        <v>0</v>
      </c>
      <c r="H13" s="3">
        <v>743.64</v>
      </c>
      <c r="I13" s="3">
        <f>24944.52+584.38</f>
        <v>25528.9</v>
      </c>
      <c r="J13" s="3">
        <v>236927.41</v>
      </c>
      <c r="K13" s="3">
        <v>13527.2</v>
      </c>
      <c r="L13" s="3">
        <v>22228.48</v>
      </c>
      <c r="M13" s="3">
        <v>17565.41</v>
      </c>
      <c r="N13" s="3"/>
      <c r="O13">
        <f>E13+F13+G13+H13+I13+J13+K13+L13+M13</f>
        <v>345946.24</v>
      </c>
    </row>
    <row r="14" spans="1:15" ht="12.75">
      <c r="A14" s="2" t="s">
        <v>22</v>
      </c>
      <c r="B14" s="3">
        <v>124501</v>
      </c>
      <c r="C14" s="3">
        <v>255128</v>
      </c>
      <c r="D14" s="3">
        <f t="shared" si="0"/>
        <v>-281205</v>
      </c>
      <c r="E14" s="3">
        <v>25609.04</v>
      </c>
      <c r="F14" s="3">
        <v>6379.8</v>
      </c>
      <c r="G14" s="3">
        <v>0</v>
      </c>
      <c r="H14" s="3">
        <v>0</v>
      </c>
      <c r="I14" s="3">
        <f>16348.38+584.38</f>
        <v>16932.76</v>
      </c>
      <c r="J14" s="3">
        <v>161158.82</v>
      </c>
      <c r="K14" s="3">
        <v>11223.92</v>
      </c>
      <c r="L14" s="3">
        <v>20766.08</v>
      </c>
      <c r="M14" s="3">
        <v>13057.98</v>
      </c>
      <c r="N14" s="3"/>
      <c r="O14">
        <f>E14+F14+G14+H14+I14+J14+K14+L14+M14</f>
        <v>255128.40000000005</v>
      </c>
    </row>
    <row r="15" spans="1:15" ht="27" customHeight="1">
      <c r="A15" s="9" t="s">
        <v>23</v>
      </c>
      <c r="B15" s="3">
        <v>121521</v>
      </c>
      <c r="C15" s="3">
        <v>265507</v>
      </c>
      <c r="D15" s="3">
        <f t="shared" si="0"/>
        <v>-425191</v>
      </c>
      <c r="E15" s="3">
        <v>25609.04</v>
      </c>
      <c r="F15" s="3">
        <v>6379.8</v>
      </c>
      <c r="G15" s="3">
        <v>0</v>
      </c>
      <c r="H15" s="3">
        <v>743.64</v>
      </c>
      <c r="I15" s="3">
        <f>14453.5+584.38</f>
        <v>15037.88</v>
      </c>
      <c r="J15" s="3">
        <v>171869.93</v>
      </c>
      <c r="K15" s="3">
        <v>12247.6</v>
      </c>
      <c r="L15" s="3">
        <v>19888.64</v>
      </c>
      <c r="M15" s="3">
        <v>13730.84</v>
      </c>
      <c r="N15" s="3"/>
      <c r="O15">
        <f>E15+F15+G15+H15+I15+J15+K15+L15+M15</f>
        <v>265507.37</v>
      </c>
    </row>
    <row r="16" spans="1:15" ht="26.25" customHeight="1">
      <c r="A16" s="9" t="s">
        <v>16</v>
      </c>
      <c r="B16" s="6">
        <v>131394</v>
      </c>
      <c r="C16" s="7">
        <v>177610</v>
      </c>
      <c r="D16" s="3">
        <f t="shared" si="0"/>
        <v>-471407</v>
      </c>
      <c r="E16" s="3">
        <v>21157.5</v>
      </c>
      <c r="F16" s="3">
        <v>6379.8</v>
      </c>
      <c r="G16" s="7">
        <v>4058.16</v>
      </c>
      <c r="H16" s="7">
        <v>743.64</v>
      </c>
      <c r="I16" s="3">
        <f>10091.88+584.38</f>
        <v>10676.259999999998</v>
      </c>
      <c r="J16" s="7">
        <v>82960.92</v>
      </c>
      <c r="K16" s="7">
        <v>11150.8</v>
      </c>
      <c r="L16" s="7">
        <v>23069.36</v>
      </c>
      <c r="M16" s="7">
        <v>9151.4</v>
      </c>
      <c r="N16" s="7">
        <v>8262.56</v>
      </c>
      <c r="O16">
        <f>E16+F16+G16+H16+I16+J16+K16+L16+M16+N16</f>
        <v>177610.4</v>
      </c>
    </row>
    <row r="17" spans="1:15" ht="12.75">
      <c r="A17" s="5" t="s">
        <v>10</v>
      </c>
      <c r="B17" s="5">
        <f>SUM(B11:B16)</f>
        <v>823456</v>
      </c>
      <c r="C17" s="5">
        <f>SUM(C11:C16)</f>
        <v>1305510</v>
      </c>
      <c r="D17" s="5"/>
      <c r="E17" s="5">
        <f aca="true" t="shared" si="1" ref="E17:M17">SUM(E11:E16)</f>
        <v>140865.99000000002</v>
      </c>
      <c r="F17" s="5">
        <f t="shared" si="1"/>
        <v>38071.78</v>
      </c>
      <c r="G17" s="5">
        <f t="shared" si="1"/>
        <v>4058.16</v>
      </c>
      <c r="H17" s="5">
        <f t="shared" si="1"/>
        <v>2974.56</v>
      </c>
      <c r="I17" s="5">
        <f t="shared" si="1"/>
        <v>78824.73999999999</v>
      </c>
      <c r="J17" s="5">
        <f t="shared" si="1"/>
        <v>765735.2000000001</v>
      </c>
      <c r="K17" s="5">
        <f t="shared" si="1"/>
        <v>72388.79999999999</v>
      </c>
      <c r="L17" s="5">
        <f t="shared" si="1"/>
        <v>127082.56</v>
      </c>
      <c r="M17" s="5">
        <f t="shared" si="1"/>
        <v>67247.48999999999</v>
      </c>
      <c r="N17" s="5">
        <f>N16</f>
        <v>8262.56</v>
      </c>
      <c r="O17">
        <f>E17+F17+G17+H17+I17+J17+K17+L17+M17+N17</f>
        <v>1305511.84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2024-02-27T11:07:45Z</cp:lastPrinted>
  <dcterms:created xsi:type="dcterms:W3CDTF">2012-09-02T06:37:17Z</dcterms:created>
  <dcterms:modified xsi:type="dcterms:W3CDTF">2024-02-27T11:08:15Z</dcterms:modified>
  <cp:category/>
  <cp:version/>
  <cp:contentType/>
  <cp:contentStatus/>
</cp:coreProperties>
</file>