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<sst xmlns="http://schemas.openxmlformats.org/spreadsheetml/2006/main" count="24" uniqueCount="24">
  <si>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</si>
  <si>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</si>
  <si>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</si>
  <si>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</si>
  <si>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</si>
  <si>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</si>
  <si>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</si>
  <si>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</si>
  <si>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</si>
  <si>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</si>
  <si>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Итого:</t>
  </si>
  <si>
    <t>прочие</t>
  </si>
  <si>
    <t>Период</t>
  </si>
  <si>
    <t>Плановые накопления</t>
  </si>
  <si>
    <t>расходы на ОДН</t>
  </si>
  <si>
    <t>Налоги</t>
  </si>
  <si>
    <t>ноябрь-декабрь</t>
  </si>
  <si>
    <t>март-апрель</t>
  </si>
  <si>
    <t>январь-февраль</t>
  </si>
  <si>
    <t>Сводная ведомость доходов и расходов за 2023 год по ул. Белякова д.21</t>
  </si>
  <si>
    <t>на 01.01.23</t>
  </si>
  <si>
    <t>май-июнь</t>
  </si>
  <si>
    <t>июль-август</t>
  </si>
  <si>
    <t>сентябрь-октябрь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</si>
</sst>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tabSelected="1" zoomScalePageLayoutView="0" workbookViewId="0" topLeftCell="A4">
      <selection activeCell="O16" sqref="O16"/>
    </sheetView>
  </sheetViews>
  <sheetFormatPr defaultColWidth="9.00390625" defaultRowHeight="12.75"/>
  <cols>
    <col min="1" max="1" width="14.125" style="0" customWidth="1"/>
    <col min="2" max="2" width="8.625" style="0" customWidth="1"/>
    <col min="3" max="3" width="8.25390625" style="0" customWidth="1"/>
    <col min="4" max="4" width="11.375" style="0" customWidth="1"/>
    <col min="7" max="7" width="6.125" style="0" customWidth="1"/>
    <col min="8" max="8" width="11.375" style="0" customWidth="1"/>
    <col min="9" max="9" width="10.375" style="0" customWidth="1"/>
  </cols>
  <sheetData>
    <row r="2" spans="3:10" ht="12.75">
      <c r="C2" s="1"/>
      <c r="D2" s="1" t="s">
        <v>19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20" t="s">
        <v>12</v>
      </c>
      <c r="B6" s="23" t="s">
        <v>0</v>
      </c>
      <c r="C6" s="23" t="s">
        <v>1</v>
      </c>
      <c r="D6" s="23" t="s">
        <v>2</v>
      </c>
      <c r="E6" s="26" t="s">
        <v>7</v>
      </c>
      <c r="F6" s="27"/>
      <c r="G6" s="28"/>
      <c r="H6" s="7"/>
      <c r="I6" s="12" t="s">
        <v>14</v>
      </c>
      <c r="J6" s="12" t="s">
        <v>6</v>
      </c>
      <c r="K6" s="12" t="s">
        <v>8</v>
      </c>
      <c r="L6" s="12" t="s">
        <v>9</v>
      </c>
      <c r="M6" s="12" t="s">
        <v>13</v>
      </c>
      <c r="N6" s="10" t="s">
        <v>15</v>
      </c>
    </row>
    <row r="7" spans="1:14" ht="12.75" customHeight="1">
      <c r="A7" s="21"/>
      <c r="B7" s="24"/>
      <c r="C7" s="24"/>
      <c r="D7" s="24"/>
      <c r="E7" s="15" t="s">
        <v>3</v>
      </c>
      <c r="F7" s="15" t="s">
        <v>4</v>
      </c>
      <c r="G7" s="29" t="s">
        <v>11</v>
      </c>
      <c r="H7" s="15" t="s">
        <v>5</v>
      </c>
      <c r="I7" s="18"/>
      <c r="J7" s="13"/>
      <c r="K7" s="13"/>
      <c r="L7" s="13"/>
      <c r="M7" s="13"/>
      <c r="N7" s="11"/>
    </row>
    <row r="8" spans="1:14" ht="12.75">
      <c r="A8" s="21"/>
      <c r="B8" s="24"/>
      <c r="C8" s="24"/>
      <c r="D8" s="24"/>
      <c r="E8" s="16"/>
      <c r="F8" s="16"/>
      <c r="G8" s="30"/>
      <c r="H8" s="16"/>
      <c r="I8" s="18"/>
      <c r="J8" s="13"/>
      <c r="K8" s="13"/>
      <c r="L8" s="13"/>
      <c r="M8" s="13"/>
      <c r="N8" s="11"/>
    </row>
    <row r="9" spans="1:14" ht="12.75">
      <c r="A9" s="22"/>
      <c r="B9" s="25"/>
      <c r="C9" s="25"/>
      <c r="D9" s="25"/>
      <c r="E9" s="17"/>
      <c r="F9" s="17"/>
      <c r="G9" s="31"/>
      <c r="H9" s="17"/>
      <c r="I9" s="19"/>
      <c r="J9" s="14"/>
      <c r="K9" s="14"/>
      <c r="L9" s="14"/>
      <c r="M9" s="14"/>
      <c r="N9" s="11"/>
    </row>
    <row r="10" spans="1:14" ht="12.75">
      <c r="A10" s="2" t="s">
        <v>20</v>
      </c>
      <c r="B10" s="3"/>
      <c r="C10" s="3"/>
      <c r="D10" s="3">
        <v>-65466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18</v>
      </c>
      <c r="B11" s="3">
        <v>112050</v>
      </c>
      <c r="C11" s="3">
        <v>130113</v>
      </c>
      <c r="D11" s="3">
        <f>D10+B11-C11</f>
        <v>-83529</v>
      </c>
      <c r="E11" s="3">
        <v>17987.13</v>
      </c>
      <c r="F11" s="3">
        <v>4924.16</v>
      </c>
      <c r="G11" s="3">
        <v>0</v>
      </c>
      <c r="H11" s="3">
        <v>0</v>
      </c>
      <c r="I11" s="3">
        <f>4923.72+601.27+3403.49</f>
        <v>8928.48</v>
      </c>
      <c r="J11" s="3">
        <v>64515.45</v>
      </c>
      <c r="K11" s="3">
        <v>9974.54</v>
      </c>
      <c r="L11" s="3">
        <v>17139.8</v>
      </c>
      <c r="M11" s="3">
        <v>6643.38</v>
      </c>
      <c r="N11" s="3"/>
      <c r="O11">
        <f>E11+F11+G11+H11+I11+J11+K11+L11+M11</f>
        <v>130112.94000000002</v>
      </c>
    </row>
    <row r="12" spans="1:15" ht="12.75">
      <c r="A12" s="2" t="s">
        <v>17</v>
      </c>
      <c r="B12" s="3">
        <v>127915</v>
      </c>
      <c r="C12" s="3">
        <v>132994</v>
      </c>
      <c r="D12" s="3">
        <f>D11+B12-C12</f>
        <v>-88608</v>
      </c>
      <c r="E12" s="3">
        <v>18748.8</v>
      </c>
      <c r="F12" s="3">
        <v>5077.8</v>
      </c>
      <c r="G12" s="3">
        <v>0</v>
      </c>
      <c r="H12" s="3">
        <v>497.16</v>
      </c>
      <c r="I12" s="3">
        <f>15405.54+607.61+3545.56</f>
        <v>19558.710000000003</v>
      </c>
      <c r="J12" s="3">
        <v>53568.88</v>
      </c>
      <c r="K12" s="3">
        <v>10953.06</v>
      </c>
      <c r="L12" s="3">
        <v>18370.83</v>
      </c>
      <c r="M12" s="3">
        <v>6218.56</v>
      </c>
      <c r="N12" s="3"/>
      <c r="O12">
        <f>E12+F12+G12+H12+I12+J12+K12+L12+M12</f>
        <v>132993.80000000002</v>
      </c>
    </row>
    <row r="13" spans="1:15" ht="12.75">
      <c r="A13" s="2" t="s">
        <v>21</v>
      </c>
      <c r="B13" s="3">
        <v>119430</v>
      </c>
      <c r="C13" s="3">
        <v>224272</v>
      </c>
      <c r="D13" s="3">
        <f>D12+B13-C13</f>
        <v>-193450</v>
      </c>
      <c r="E13" s="3">
        <v>18748.8</v>
      </c>
      <c r="F13" s="3">
        <v>5077.8</v>
      </c>
      <c r="G13" s="3">
        <v>0</v>
      </c>
      <c r="H13" s="3">
        <v>497.16</v>
      </c>
      <c r="I13" s="3">
        <f>9085.02+607.61+3545.56</f>
        <v>13238.19</v>
      </c>
      <c r="J13" s="3">
        <v>144270.53</v>
      </c>
      <c r="K13" s="3">
        <v>11679.05</v>
      </c>
      <c r="L13" s="3">
        <v>19191.52</v>
      </c>
      <c r="M13" s="3">
        <v>11568.96</v>
      </c>
      <c r="N13" s="3"/>
      <c r="O13">
        <f>E13+F13+G13+H13+I13+J13+K13+L13+M13</f>
        <v>224272.00999999995</v>
      </c>
    </row>
    <row r="14" spans="1:15" ht="12.75">
      <c r="A14" s="2" t="s">
        <v>22</v>
      </c>
      <c r="B14" s="3">
        <v>115675</v>
      </c>
      <c r="C14" s="3">
        <v>186687</v>
      </c>
      <c r="D14" s="3">
        <f>D13+B14-C14</f>
        <v>-264462</v>
      </c>
      <c r="E14" s="3">
        <v>22744.64</v>
      </c>
      <c r="F14" s="3">
        <v>5077.8</v>
      </c>
      <c r="G14" s="3">
        <v>0</v>
      </c>
      <c r="H14" s="3">
        <v>0</v>
      </c>
      <c r="I14" s="3">
        <f>10016.22+597.98+3491.02</f>
        <v>14105.22</v>
      </c>
      <c r="J14" s="3">
        <v>107678.65</v>
      </c>
      <c r="K14" s="3">
        <v>9690.46</v>
      </c>
      <c r="L14" s="6">
        <v>17928.92</v>
      </c>
      <c r="M14" s="3">
        <v>9460.99</v>
      </c>
      <c r="N14" s="3"/>
      <c r="O14">
        <f>E14+F14+G14+H14+I14+J14+K14+L14+M14</f>
        <v>186686.68</v>
      </c>
    </row>
    <row r="15" spans="1:15" ht="27" customHeight="1">
      <c r="A15" s="8" t="s">
        <v>23</v>
      </c>
      <c r="B15" s="3">
        <v>120126</v>
      </c>
      <c r="C15" s="3">
        <v>151692</v>
      </c>
      <c r="D15" s="3">
        <f>D14+B15-C15</f>
        <v>-296028</v>
      </c>
      <c r="E15" s="3">
        <v>22744.64</v>
      </c>
      <c r="F15" s="3">
        <v>5077.8</v>
      </c>
      <c r="G15" s="3">
        <v>0</v>
      </c>
      <c r="H15" s="3">
        <v>497.16</v>
      </c>
      <c r="I15" s="3">
        <f>12631.72+597.98+3491.02</f>
        <v>16720.719999999998</v>
      </c>
      <c r="J15" s="3">
        <v>71507.1</v>
      </c>
      <c r="K15" s="3">
        <v>10574.28</v>
      </c>
      <c r="L15" s="9">
        <v>17171.36</v>
      </c>
      <c r="M15" s="3">
        <v>7399.2</v>
      </c>
      <c r="N15" s="3"/>
      <c r="O15">
        <f>E15+F15+G15+H15+I15+J15+K15+L15+M15</f>
        <v>151692.26</v>
      </c>
    </row>
    <row r="16" spans="1:15" ht="26.25" customHeight="1">
      <c r="A16" s="8" t="s">
        <v>16</v>
      </c>
      <c r="B16" s="6">
        <v>119283</v>
      </c>
      <c r="C16" s="6">
        <v>187466</v>
      </c>
      <c r="D16" s="3">
        <f>D15+B16-C16</f>
        <v>-364211</v>
      </c>
      <c r="E16" s="3">
        <v>18488.4</v>
      </c>
      <c r="F16" s="3">
        <v>5077.8</v>
      </c>
      <c r="G16" s="3">
        <v>3503.72</v>
      </c>
      <c r="H16" s="6">
        <v>497.16</v>
      </c>
      <c r="I16" s="3">
        <f>3713.13+607.62+3545.56</f>
        <v>7866.3099999999995</v>
      </c>
      <c r="J16" s="6">
        <v>105508.03</v>
      </c>
      <c r="K16" s="6">
        <v>9627.33</v>
      </c>
      <c r="L16" s="6">
        <v>19917.52</v>
      </c>
      <c r="M16" s="6">
        <v>9845.71</v>
      </c>
      <c r="N16" s="6">
        <v>7133.69</v>
      </c>
      <c r="O16">
        <f>E16+F16+G16+H16+I16+J16+K16+L16+M16+N16</f>
        <v>187465.66999999995</v>
      </c>
    </row>
    <row r="17" spans="1:15" ht="12.75">
      <c r="A17" s="5" t="s">
        <v>10</v>
      </c>
      <c r="B17" s="5">
        <f>SUM(B11:B16)</f>
        <v>714479</v>
      </c>
      <c r="C17" s="5">
        <f>SUM(C11:C16)</f>
        <v>1013224</v>
      </c>
      <c r="D17" s="5"/>
      <c r="E17" s="5">
        <f>SUM(E11:E16)</f>
        <v>119462.41</v>
      </c>
      <c r="F17" s="5">
        <f>SUM(F11:F16)</f>
        <v>30313.159999999996</v>
      </c>
      <c r="G17" s="5">
        <f>SUM(G11:G16)</f>
        <v>3503.72</v>
      </c>
      <c r="H17" s="5">
        <f>SUM(H11:H16)</f>
        <v>1988.64</v>
      </c>
      <c r="I17" s="5">
        <f>SUM(I11:I16)</f>
        <v>80417.63</v>
      </c>
      <c r="J17" s="5">
        <f>SUM(J11:J16)</f>
        <v>547048.64</v>
      </c>
      <c r="K17" s="5">
        <f>SUM(K11:K16)</f>
        <v>62498.72</v>
      </c>
      <c r="L17" s="5">
        <f>SUM(L11:L16)</f>
        <v>109719.95000000001</v>
      </c>
      <c r="M17" s="5">
        <f>SUM(M11:M16)</f>
        <v>51136.799999999996</v>
      </c>
      <c r="N17" s="5">
        <f>N16</f>
        <v>7133.69</v>
      </c>
      <c r="O17">
        <f>E17+F17+G17+H17+I17+J17+K17+L17+M17+N17</f>
        <v>1013223.3600000001</v>
      </c>
    </row>
  </sheetData>
  <sheetProtection/>
  <mergeCells count="15">
    <mergeCell ref="A6:A9"/>
    <mergeCell ref="B6:B9"/>
    <mergeCell ref="C6:C9"/>
    <mergeCell ref="K6:K9"/>
    <mergeCell ref="D6:D9"/>
    <mergeCell ref="E6:G6"/>
    <mergeCell ref="E7:E9"/>
    <mergeCell ref="F7:F9"/>
    <mergeCell ref="G7:G9"/>
    <mergeCell ref="N6:N9"/>
    <mergeCell ref="L6:L9"/>
    <mergeCell ref="M6:M9"/>
    <mergeCell ref="H7:H9"/>
    <mergeCell ref="I6:I9"/>
    <mergeCell ref="J6:J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2021-03-28T06:57:11Z</cp:lastPrinted>
  <dcterms:created xsi:type="dcterms:W3CDTF">2012-09-02T06:37:17Z</dcterms:created>
  <dcterms:modified xsi:type="dcterms:W3CDTF">2024-02-27T12:31:28Z</dcterms:modified>
  <cp:category/>
  <cp:version/>
  <cp:contentType/>
  <cp:contentStatus/>
</cp:coreProperties>
</file>