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<sst xmlns="http://schemas.openxmlformats.org/spreadsheetml/2006/main" count="24" uniqueCount="24">
  <si>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</si>
  <si>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</si>
  <si>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</si>
  <si>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</si>
  <si>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</si>
  <si>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</si>
  <si>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</si>
  <si>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</si>
  <si>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</si>
  <si>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</si>
  <si>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</si>
  <si>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</si>
  <si>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</si>
  <si>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</si>
  <si>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</si>
  <si>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</si>
  <si>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</si>
  <si>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</si>
  <si>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</si>
  <si>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 xml:space="preserve">Сводная ведомость доходов и расходов за 2023 год по ул. Белякова д.17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</si>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</sst>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1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8" max="8" width="10.375" style="0" customWidth="1"/>
    <col min="9" max="9" width="8.7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1" t="s">
        <v>12</v>
      </c>
      <c r="B6" s="14" t="s">
        <v>0</v>
      </c>
      <c r="C6" s="14" t="s">
        <v>1</v>
      </c>
      <c r="D6" s="14" t="s">
        <v>2</v>
      </c>
      <c r="E6" s="20" t="s">
        <v>7</v>
      </c>
      <c r="F6" s="21"/>
      <c r="G6" s="22"/>
      <c r="H6" s="7"/>
      <c r="I6" s="17" t="s">
        <v>14</v>
      </c>
      <c r="J6" s="17" t="s">
        <v>6</v>
      </c>
      <c r="K6" s="17" t="s">
        <v>8</v>
      </c>
      <c r="L6" s="17" t="s">
        <v>9</v>
      </c>
      <c r="M6" s="17" t="s">
        <v>13</v>
      </c>
      <c r="N6" s="31" t="s">
        <v>15</v>
      </c>
    </row>
    <row r="7" spans="1:14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11</v>
      </c>
      <c r="H7" s="23" t="s">
        <v>5</v>
      </c>
      <c r="I7" s="29"/>
      <c r="J7" s="18"/>
      <c r="K7" s="18"/>
      <c r="L7" s="18"/>
      <c r="M7" s="18"/>
      <c r="N7" s="32"/>
    </row>
    <row r="8" spans="1:14" ht="12.75">
      <c r="A8" s="12"/>
      <c r="B8" s="15"/>
      <c r="C8" s="15"/>
      <c r="D8" s="15"/>
      <c r="E8" s="24"/>
      <c r="F8" s="24"/>
      <c r="G8" s="27"/>
      <c r="H8" s="24"/>
      <c r="I8" s="29"/>
      <c r="J8" s="18"/>
      <c r="K8" s="18"/>
      <c r="L8" s="18"/>
      <c r="M8" s="18"/>
      <c r="N8" s="32"/>
    </row>
    <row r="9" spans="1:14" ht="12.75">
      <c r="A9" s="13"/>
      <c r="B9" s="16"/>
      <c r="C9" s="16"/>
      <c r="D9" s="16"/>
      <c r="E9" s="25"/>
      <c r="F9" s="25"/>
      <c r="G9" s="28"/>
      <c r="H9" s="25"/>
      <c r="I9" s="30"/>
      <c r="J9" s="19"/>
      <c r="K9" s="19"/>
      <c r="L9" s="19"/>
      <c r="M9" s="19"/>
      <c r="N9" s="32"/>
    </row>
    <row r="10" spans="1:14" ht="12.75">
      <c r="A10" s="2" t="s">
        <v>20</v>
      </c>
      <c r="B10" s="3"/>
      <c r="C10" s="3"/>
      <c r="D10" s="3">
        <v>-224683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111695</v>
      </c>
      <c r="C11" s="3">
        <v>148640</v>
      </c>
      <c r="D11" s="3">
        <f>D10+B11-C11</f>
        <v>-261628</v>
      </c>
      <c r="E11" s="3">
        <v>22870.93</v>
      </c>
      <c r="F11" s="3">
        <v>2982.88</v>
      </c>
      <c r="G11" s="3">
        <v>0</v>
      </c>
      <c r="H11" s="3">
        <v>0</v>
      </c>
      <c r="I11" s="3">
        <f>41326.89+2120.33+12078.1</f>
        <v>55525.32</v>
      </c>
      <c r="J11" s="3">
        <v>38109.01</v>
      </c>
      <c r="K11" s="3">
        <v>8846.1</v>
      </c>
      <c r="L11" s="3">
        <v>15200.74</v>
      </c>
      <c r="M11" s="3">
        <v>5104.56</v>
      </c>
      <c r="N11" s="3"/>
      <c r="O11">
        <f>E11+F11+G11+H11+I11+J11+K11+L11+M11</f>
        <v>148639.54</v>
      </c>
    </row>
    <row r="12" spans="1:15" ht="12.75">
      <c r="A12" s="2" t="s">
        <v>17</v>
      </c>
      <c r="B12" s="3">
        <v>111695</v>
      </c>
      <c r="C12" s="3">
        <v>116421</v>
      </c>
      <c r="D12" s="3">
        <f>D11+B12-C12</f>
        <v>-266354</v>
      </c>
      <c r="E12" s="3">
        <v>23566.2</v>
      </c>
      <c r="F12" s="3">
        <v>6379.8</v>
      </c>
      <c r="G12" s="3">
        <v>0</v>
      </c>
      <c r="H12" s="3">
        <v>0</v>
      </c>
      <c r="I12" s="3">
        <f>7134.71+1701.4+9982.14</f>
        <v>18818.25</v>
      </c>
      <c r="J12" s="3">
        <v>36299.9</v>
      </c>
      <c r="K12" s="3">
        <v>9713.92</v>
      </c>
      <c r="L12" s="3">
        <v>16292.51</v>
      </c>
      <c r="M12" s="3">
        <v>5350.63</v>
      </c>
      <c r="N12" s="3"/>
      <c r="O12">
        <f>E12+F12+G12+H12+I12+J12+K12+L12+M12</f>
        <v>116421.20999999999</v>
      </c>
    </row>
    <row r="13" spans="1:15" ht="12.75">
      <c r="A13" s="2" t="s">
        <v>21</v>
      </c>
      <c r="B13" s="3">
        <v>112096</v>
      </c>
      <c r="C13" s="3">
        <v>221331</v>
      </c>
      <c r="D13" s="3">
        <f>D12+B13-C13</f>
        <v>-375589</v>
      </c>
      <c r="E13" s="3">
        <v>23566.2</v>
      </c>
      <c r="F13" s="3">
        <v>6379.8</v>
      </c>
      <c r="G13" s="3">
        <v>0</v>
      </c>
      <c r="H13" s="3">
        <v>0</v>
      </c>
      <c r="I13" s="3">
        <f>10968.65+3029.08+17782.38</f>
        <v>31780.11</v>
      </c>
      <c r="J13" s="3">
        <v>121835.81</v>
      </c>
      <c r="K13" s="3">
        <v>10357.78</v>
      </c>
      <c r="L13" s="3">
        <v>17020.35</v>
      </c>
      <c r="M13" s="3">
        <v>10391.28</v>
      </c>
      <c r="N13" s="3"/>
      <c r="O13">
        <f>E13+F13+G13+H13+I13+J13+K13+L13+M13</f>
        <v>221331.33</v>
      </c>
    </row>
    <row r="14" spans="1:15" ht="12.75">
      <c r="A14" s="2" t="s">
        <v>22</v>
      </c>
      <c r="B14" s="3">
        <v>101116</v>
      </c>
      <c r="C14" s="3">
        <v>154150</v>
      </c>
      <c r="D14" s="3">
        <f>D13+B14-C14</f>
        <v>-428623</v>
      </c>
      <c r="E14" s="3">
        <v>26129.84</v>
      </c>
      <c r="F14" s="3">
        <v>6379.8</v>
      </c>
      <c r="G14" s="3">
        <v>0</v>
      </c>
      <c r="H14" s="3">
        <v>0</v>
      </c>
      <c r="I14" s="8">
        <f>5775.33+3839.94+17782.38</f>
        <v>27397.65</v>
      </c>
      <c r="J14" s="3">
        <v>62799.19</v>
      </c>
      <c r="K14" s="3">
        <v>8594.16</v>
      </c>
      <c r="L14" s="6">
        <v>15900.59</v>
      </c>
      <c r="M14" s="3">
        <v>6948.61</v>
      </c>
      <c r="N14" s="3"/>
      <c r="O14">
        <f>E14+F14+G14+H14+I14+J14+K14+L14+M14</f>
        <v>154149.84</v>
      </c>
    </row>
    <row r="15" spans="1:15" ht="26.25" customHeight="1">
      <c r="A15" s="9" t="s">
        <v>23</v>
      </c>
      <c r="B15" s="3">
        <v>107926</v>
      </c>
      <c r="C15" s="3">
        <v>138745</v>
      </c>
      <c r="D15" s="3">
        <f>D14+B15-C15</f>
        <v>-459442</v>
      </c>
      <c r="E15" s="3">
        <v>26129.84</v>
      </c>
      <c r="F15" s="3">
        <v>6379.8</v>
      </c>
      <c r="G15" s="3">
        <v>0</v>
      </c>
      <c r="H15" s="3">
        <v>14880</v>
      </c>
      <c r="I15" s="3">
        <f>5404.96+3839.94+17782.38</f>
        <v>27027.28</v>
      </c>
      <c r="J15" s="3">
        <v>33596.97</v>
      </c>
      <c r="K15" s="3">
        <v>9377.99</v>
      </c>
      <c r="L15" s="10">
        <v>15228.74</v>
      </c>
      <c r="M15" s="3">
        <v>6124.41</v>
      </c>
      <c r="N15" s="3"/>
      <c r="O15">
        <f>E15+F15+G15+H15+I15+J15+K15+L15+M15</f>
        <v>138745.03</v>
      </c>
    </row>
    <row r="16" spans="1:15" ht="24.75" customHeight="1">
      <c r="A16" s="9" t="s">
        <v>16</v>
      </c>
      <c r="B16" s="6">
        <v>111228</v>
      </c>
      <c r="C16" s="6">
        <v>141413</v>
      </c>
      <c r="D16" s="3">
        <f>D15+B16-C16</f>
        <v>-489627</v>
      </c>
      <c r="E16" s="3">
        <v>23566.2</v>
      </c>
      <c r="F16" s="3">
        <v>6379.8</v>
      </c>
      <c r="G16" s="6">
        <v>3107.33</v>
      </c>
      <c r="H16" s="3">
        <v>0</v>
      </c>
      <c r="I16" s="3">
        <f>14790.66+11657.2+1036.4</f>
        <v>27484.260000000002</v>
      </c>
      <c r="J16" s="6">
        <v>42100.41</v>
      </c>
      <c r="K16" s="6">
        <v>8538.17</v>
      </c>
      <c r="L16" s="6">
        <v>17664.21</v>
      </c>
      <c r="M16" s="6">
        <v>6245.6</v>
      </c>
      <c r="N16" s="6">
        <v>6326.64</v>
      </c>
      <c r="O16">
        <f>E16+F16+G16+H16+I16+J16+K16+L16+M16+N16</f>
        <v>141412.62000000002</v>
      </c>
    </row>
    <row r="17" spans="1:15" ht="12.75">
      <c r="A17" s="5" t="s">
        <v>10</v>
      </c>
      <c r="B17" s="5">
        <f>SUM(B11:B16)</f>
        <v>655756</v>
      </c>
      <c r="C17" s="5">
        <f>SUM(C11:C16)</f>
        <v>920700</v>
      </c>
      <c r="D17" s="5"/>
      <c r="E17" s="5">
        <f>SUM(E11:E16)</f>
        <v>145829.21</v>
      </c>
      <c r="F17" s="5">
        <f>SUM(F11:F16)</f>
        <v>34881.88</v>
      </c>
      <c r="G17" s="5">
        <f>SUM(G11:G16)</f>
        <v>3107.33</v>
      </c>
      <c r="H17" s="5">
        <f>SUM(H11:H16)</f>
        <v>14880</v>
      </c>
      <c r="I17" s="5">
        <f>SUM(I11:I16)</f>
        <v>188032.87000000002</v>
      </c>
      <c r="J17" s="5">
        <f>SUM(J11:J16)</f>
        <v>334741.29000000004</v>
      </c>
      <c r="K17" s="5">
        <f>SUM(K11:K16)</f>
        <v>55428.12</v>
      </c>
      <c r="L17" s="5">
        <f>SUM(L11:L16)</f>
        <v>97307.14000000001</v>
      </c>
      <c r="M17" s="5">
        <f>SUM(M11:M16)</f>
        <v>40165.090000000004</v>
      </c>
      <c r="N17" s="5">
        <f>N16</f>
        <v>6326.64</v>
      </c>
      <c r="O17">
        <f>E17+F17+G17+H17+I17+J17+K17+L17+M17+N17</f>
        <v>920699.5700000001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2021-03-28T06:56:49Z</cp:lastPrinted>
  <dcterms:created xsi:type="dcterms:W3CDTF">2012-09-02T06:37:17Z</dcterms:created>
  <dcterms:modified xsi:type="dcterms:W3CDTF">2024-02-27T12:17:14Z</dcterms:modified>
  <cp:category/>
  <cp:version/>
  <cp:contentType/>
  <cp:contentStatus/>
</cp:coreProperties>
</file>