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<sst xmlns="http://schemas.openxmlformats.org/spreadsheetml/2006/main" count="24" uniqueCount="24">
  <si>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</si>
  <si>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</si>
  <si>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</si>
  <si>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</si>
  <si>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</si>
  <si>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</si>
  <si>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</si>
  <si>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</si>
  <si>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</si>
  <si>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</si>
  <si>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</si>
  <si>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</si>
  <si>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</si>
  <si>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</si>
  <si>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</si>
  <si>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</si>
  <si>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</si>
  <si>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</si>
  <si>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</si>
  <si>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 xml:space="preserve">Сводная ведомость доходов и расходов за 2023 год по ул. Белякова д.9 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</si>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</sst>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4">
      <selection activeCell="O16" sqref="O16"/>
    </sheetView>
  </sheetViews>
  <sheetFormatPr defaultColWidth="9.00390625" defaultRowHeight="12.75"/>
  <cols>
    <col min="1" max="1" width="14.75390625" style="0" customWidth="1"/>
    <col min="2" max="2" width="8.625" style="0" customWidth="1"/>
    <col min="3" max="3" width="8.25390625" style="0" customWidth="1"/>
    <col min="4" max="4" width="10.7539062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20" t="s">
        <v>12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14</v>
      </c>
      <c r="J6" s="12" t="s">
        <v>6</v>
      </c>
      <c r="K6" s="12" t="s">
        <v>8</v>
      </c>
      <c r="L6" s="12" t="s">
        <v>9</v>
      </c>
      <c r="M6" s="12" t="s">
        <v>13</v>
      </c>
      <c r="N6" s="10" t="s">
        <v>15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11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20</v>
      </c>
      <c r="B10" s="3"/>
      <c r="C10" s="3"/>
      <c r="D10" s="3">
        <v>342448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6.5" customHeight="1">
      <c r="A11" s="2" t="s">
        <v>18</v>
      </c>
      <c r="B11" s="3">
        <v>106207</v>
      </c>
      <c r="C11" s="3">
        <v>164536</v>
      </c>
      <c r="D11" s="3">
        <f>D10+B11-C11</f>
        <v>284119</v>
      </c>
      <c r="E11" s="3">
        <v>22399.61</v>
      </c>
      <c r="F11" s="3">
        <v>6172.78</v>
      </c>
      <c r="G11" s="3">
        <v>0</v>
      </c>
      <c r="H11" s="3">
        <v>0</v>
      </c>
      <c r="I11" s="3">
        <f>4677.24+587.4</f>
        <v>5264.639999999999</v>
      </c>
      <c r="J11" s="3">
        <v>90436.27</v>
      </c>
      <c r="K11" s="3">
        <v>11599.41</v>
      </c>
      <c r="L11" s="3">
        <v>19931.9</v>
      </c>
      <c r="M11" s="3">
        <v>8731.32</v>
      </c>
      <c r="N11" s="3"/>
      <c r="O11">
        <f>E11+F11+G11+H11+I11+J11+K11+L11+M11</f>
        <v>164535.93</v>
      </c>
    </row>
    <row r="12" spans="1:15" ht="12.75">
      <c r="A12" s="2" t="s">
        <v>17</v>
      </c>
      <c r="B12" s="3">
        <v>112548</v>
      </c>
      <c r="C12" s="3">
        <v>139440</v>
      </c>
      <c r="D12" s="3">
        <f>D11+B12-C12</f>
        <v>257227</v>
      </c>
      <c r="E12" s="3">
        <v>23045.4</v>
      </c>
      <c r="F12" s="3">
        <v>6379.8</v>
      </c>
      <c r="G12" s="3">
        <v>0</v>
      </c>
      <c r="H12" s="3">
        <v>772.02</v>
      </c>
      <c r="I12" s="3">
        <f>6786.12+587.4</f>
        <v>7373.5199999999995</v>
      </c>
      <c r="J12" s="3">
        <v>60528.35</v>
      </c>
      <c r="K12" s="3">
        <v>12737.33</v>
      </c>
      <c r="L12" s="3">
        <v>21363.47</v>
      </c>
      <c r="M12" s="3">
        <v>7239.93</v>
      </c>
      <c r="N12" s="3"/>
      <c r="O12">
        <f>E12+F12+G12+H12+I12+J12+K12+L12+M12</f>
        <v>139439.82</v>
      </c>
    </row>
    <row r="13" spans="1:15" ht="12.75">
      <c r="A13" s="2" t="s">
        <v>21</v>
      </c>
      <c r="B13" s="3">
        <v>111409</v>
      </c>
      <c r="C13" s="3">
        <v>303125</v>
      </c>
      <c r="D13" s="3">
        <f>D12+B13-C13</f>
        <v>65511</v>
      </c>
      <c r="E13" s="3">
        <v>23045.4</v>
      </c>
      <c r="F13" s="3">
        <v>6379.8</v>
      </c>
      <c r="G13" s="3">
        <v>0</v>
      </c>
      <c r="H13" s="3">
        <v>772.02</v>
      </c>
      <c r="I13" s="3">
        <f>6628.98+587.4</f>
        <v>7216.379999999999</v>
      </c>
      <c r="J13" s="3">
        <v>213590.44</v>
      </c>
      <c r="K13" s="3">
        <v>13581.59</v>
      </c>
      <c r="L13" s="3">
        <v>22317.86</v>
      </c>
      <c r="M13" s="3">
        <v>16221.85</v>
      </c>
      <c r="N13" s="3"/>
      <c r="O13">
        <f>E13+F13+G13+H13+I13+J13+K13+L13+M13</f>
        <v>303125.33999999997</v>
      </c>
    </row>
    <row r="14" spans="1:15" ht="12.75">
      <c r="A14" s="2" t="s">
        <v>22</v>
      </c>
      <c r="B14" s="3">
        <v>112798</v>
      </c>
      <c r="C14" s="3">
        <v>148432</v>
      </c>
      <c r="D14" s="3">
        <f>D13+B14-C14</f>
        <v>29877</v>
      </c>
      <c r="E14" s="3">
        <v>25609.04</v>
      </c>
      <c r="F14" s="3">
        <v>6379.8</v>
      </c>
      <c r="G14" s="3">
        <v>0</v>
      </c>
      <c r="H14" s="3">
        <v>0</v>
      </c>
      <c r="I14" s="3">
        <f>587.4</f>
        <v>587.4</v>
      </c>
      <c r="J14" s="3">
        <v>75632.39</v>
      </c>
      <c r="K14" s="3">
        <v>11269.05</v>
      </c>
      <c r="L14" s="3">
        <v>20849.58</v>
      </c>
      <c r="M14" s="3">
        <v>8104.91</v>
      </c>
      <c r="N14" s="3"/>
      <c r="O14">
        <f>E14+F14+G14+H14+I14+J14+K14+L14+M14</f>
        <v>148432.17</v>
      </c>
    </row>
    <row r="15" spans="1:15" ht="27.75" customHeight="1">
      <c r="A15" s="9" t="s">
        <v>23</v>
      </c>
      <c r="B15" s="3">
        <v>116006</v>
      </c>
      <c r="C15" s="3">
        <v>142617</v>
      </c>
      <c r="D15" s="3">
        <f>D14+B15-C15</f>
        <v>3266</v>
      </c>
      <c r="E15" s="3">
        <v>25609.04</v>
      </c>
      <c r="F15" s="3">
        <v>6379.8</v>
      </c>
      <c r="G15" s="3">
        <v>0</v>
      </c>
      <c r="H15" s="3">
        <v>772.02</v>
      </c>
      <c r="I15" s="3">
        <f>313+587.4</f>
        <v>900.4</v>
      </c>
      <c r="J15" s="3">
        <v>68921</v>
      </c>
      <c r="K15" s="3">
        <v>12296.85</v>
      </c>
      <c r="L15" s="3">
        <v>19968.61</v>
      </c>
      <c r="M15" s="3">
        <v>7768.94</v>
      </c>
      <c r="N15" s="3"/>
      <c r="O15">
        <f>E15+F15+G15+H15+I15+J15+K15+L15+M15</f>
        <v>142616.66000000003</v>
      </c>
    </row>
    <row r="16" spans="1:15" ht="24.75" customHeight="1">
      <c r="A16" s="9" t="s">
        <v>16</v>
      </c>
      <c r="B16" s="6">
        <v>107638</v>
      </c>
      <c r="C16" s="7">
        <v>203106</v>
      </c>
      <c r="D16" s="3">
        <f>D15+B16-C16</f>
        <v>-92202</v>
      </c>
      <c r="E16" s="3">
        <v>23045.4</v>
      </c>
      <c r="F16" s="3">
        <v>6379.8</v>
      </c>
      <c r="G16" s="7">
        <v>4074.48</v>
      </c>
      <c r="H16" s="7">
        <v>772.02</v>
      </c>
      <c r="I16" s="3">
        <f>6111+587.4</f>
        <v>6698.4</v>
      </c>
      <c r="J16" s="7">
        <v>108715.23</v>
      </c>
      <c r="K16" s="7">
        <v>11195.64</v>
      </c>
      <c r="L16" s="7">
        <v>23162.12</v>
      </c>
      <c r="M16" s="7">
        <v>10767.15</v>
      </c>
      <c r="N16" s="7">
        <v>8295.78</v>
      </c>
      <c r="O16">
        <f>E16+F16+G16+H16+I16+J16+K16+L16+M16+N16</f>
        <v>203106.01999999996</v>
      </c>
    </row>
    <row r="17" spans="1:15" ht="12.75">
      <c r="A17" s="5" t="s">
        <v>10</v>
      </c>
      <c r="B17" s="5">
        <f>SUM(B11:B16)</f>
        <v>666606</v>
      </c>
      <c r="C17" s="5">
        <f>SUM(C11:C16)</f>
        <v>1101256</v>
      </c>
      <c r="D17" s="5"/>
      <c r="E17" s="5">
        <f>SUM(E11:E16)</f>
        <v>142753.89</v>
      </c>
      <c r="F17" s="5">
        <f>SUM(F11:F16)</f>
        <v>38071.78</v>
      </c>
      <c r="G17" s="5">
        <f>SUM(G11:G16)</f>
        <v>4074.48</v>
      </c>
      <c r="H17" s="5">
        <f>SUM(H11:H16)</f>
        <v>3088.08</v>
      </c>
      <c r="I17" s="5">
        <f>SUM(I11:I16)</f>
        <v>28040.740000000005</v>
      </c>
      <c r="J17" s="5">
        <f>SUM(J11:J16)</f>
        <v>617823.68</v>
      </c>
      <c r="K17" s="5">
        <f>SUM(K11:K16)</f>
        <v>72679.87</v>
      </c>
      <c r="L17" s="5">
        <f>SUM(L11:L16)</f>
        <v>127593.54</v>
      </c>
      <c r="M17" s="5">
        <f>SUM(M11:M16)</f>
        <v>58834.1</v>
      </c>
      <c r="N17" s="5">
        <f>N16</f>
        <v>8295.78</v>
      </c>
      <c r="O17">
        <f>E17+F17+G17+H17+I17+J17+K17+L17+M17+N17</f>
        <v>1101255.9400000002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2021-03-28T06:56:34Z</cp:lastPrinted>
  <dcterms:created xsi:type="dcterms:W3CDTF">2012-09-02T06:37:17Z</dcterms:created>
  <dcterms:modified xsi:type="dcterms:W3CDTF">2024-02-27T11:12:13Z</dcterms:modified>
  <cp:category/>
  <cp:version/>
  <cp:contentType/>
  <cp:contentStatus/>
</cp:coreProperties>
</file>