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<sst xmlns="http://schemas.openxmlformats.org/spreadsheetml/2006/main" count="25" uniqueCount="25">
  <si>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</si>
  <si>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</si>
  <si>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</si>
  <si>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</si>
  <si>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</si>
  <si>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</si>
  <si>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</si>
  <si>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</si>
  <si>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</si>
  <si>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</si>
  <si>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Лифт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</si>
  <si>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</si>
  <si>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</si>
  <si>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</si>
  <si>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</si>
  <si>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</si>
  <si>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</si>
  <si>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</si>
  <si>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</si>
  <si>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</si>
  <si>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год по ул. Забайкальская д.2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</si>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</sst>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3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2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7"/>
  <sheetViews>
    <sheetView tabSelected="1" zoomScalePageLayoutView="0" workbookViewId="0" topLeftCell="A1">
      <selection activeCell="P16" sqref="P16"/>
    </sheetView>
  </sheetViews>
  <sheetFormatPr defaultColWidth="9.00390625" defaultRowHeight="12.75"/>
  <cols>
    <col min="1" max="1" width="14.875" style="0" customWidth="1"/>
    <col min="2" max="2" width="8.625" style="0" customWidth="1"/>
    <col min="3" max="3" width="8.25390625" style="0" customWidth="1"/>
    <col min="4" max="4" width="10.00390625" style="0" customWidth="1"/>
    <col min="7" max="7" width="9.25390625" style="0" customWidth="1"/>
    <col min="8" max="8" width="9.875" style="0" customWidth="1"/>
    <col min="9" max="9" width="8.375" style="0" customWidth="1"/>
    <col min="10" max="10" width="8.75390625" style="0" customWidth="1"/>
    <col min="15" max="15" width="8.375" style="0" customWidth="1"/>
  </cols>
  <sheetData>
    <row r="2" spans="3:11" ht="12.75">
      <c r="C2" s="1"/>
      <c r="D2" s="1" t="s">
        <v>20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>
      <c r="A6" s="9" t="s">
        <v>13</v>
      </c>
      <c r="B6" s="12" t="s">
        <v>0</v>
      </c>
      <c r="C6" s="12" t="s">
        <v>1</v>
      </c>
      <c r="D6" s="12" t="s">
        <v>2</v>
      </c>
      <c r="E6" s="18" t="s">
        <v>7</v>
      </c>
      <c r="F6" s="19"/>
      <c r="G6" s="20"/>
      <c r="H6" s="29"/>
      <c r="I6" s="30"/>
      <c r="J6" s="34" t="s">
        <v>10</v>
      </c>
      <c r="K6" s="15" t="s">
        <v>6</v>
      </c>
      <c r="L6" s="15" t="s">
        <v>8</v>
      </c>
      <c r="M6" s="15" t="s">
        <v>9</v>
      </c>
      <c r="N6" s="15" t="s">
        <v>14</v>
      </c>
      <c r="O6" s="27" t="s">
        <v>16</v>
      </c>
    </row>
    <row r="7" spans="1:15" ht="12.75" customHeight="1">
      <c r="A7" s="10"/>
      <c r="B7" s="13"/>
      <c r="C7" s="13"/>
      <c r="D7" s="13"/>
      <c r="E7" s="21" t="s">
        <v>3</v>
      </c>
      <c r="F7" s="21" t="s">
        <v>4</v>
      </c>
      <c r="G7" s="24" t="s">
        <v>12</v>
      </c>
      <c r="H7" s="21" t="s">
        <v>5</v>
      </c>
      <c r="I7" s="31" t="s">
        <v>15</v>
      </c>
      <c r="J7" s="35"/>
      <c r="K7" s="16"/>
      <c r="L7" s="16"/>
      <c r="M7" s="16"/>
      <c r="N7" s="16"/>
      <c r="O7" s="28"/>
    </row>
    <row r="8" spans="1:15" ht="12.75">
      <c r="A8" s="10"/>
      <c r="B8" s="13"/>
      <c r="C8" s="13"/>
      <c r="D8" s="13"/>
      <c r="E8" s="22"/>
      <c r="F8" s="22"/>
      <c r="G8" s="25"/>
      <c r="H8" s="22"/>
      <c r="I8" s="32"/>
      <c r="J8" s="35"/>
      <c r="K8" s="16"/>
      <c r="L8" s="16"/>
      <c r="M8" s="16"/>
      <c r="N8" s="16"/>
      <c r="O8" s="28"/>
    </row>
    <row r="9" spans="1:15" ht="12.75">
      <c r="A9" s="11"/>
      <c r="B9" s="14"/>
      <c r="C9" s="14"/>
      <c r="D9" s="14"/>
      <c r="E9" s="23"/>
      <c r="F9" s="23"/>
      <c r="G9" s="26"/>
      <c r="H9" s="23"/>
      <c r="I9" s="33"/>
      <c r="J9" s="36"/>
      <c r="K9" s="17"/>
      <c r="L9" s="17"/>
      <c r="M9" s="17"/>
      <c r="N9" s="17"/>
      <c r="O9" s="28"/>
    </row>
    <row r="10" spans="1:15" ht="12.75">
      <c r="A10" s="2" t="s">
        <v>21</v>
      </c>
      <c r="B10" s="3"/>
      <c r="C10" s="3"/>
      <c r="D10" s="3">
        <v>-120564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19</v>
      </c>
      <c r="B11" s="3">
        <v>136529</v>
      </c>
      <c r="C11" s="3">
        <v>173677</v>
      </c>
      <c r="D11" s="3">
        <f>D10+B11-C11</f>
        <v>-157712</v>
      </c>
      <c r="E11" s="3">
        <v>10586.56</v>
      </c>
      <c r="F11" s="3">
        <v>12669.44</v>
      </c>
      <c r="G11" s="3">
        <v>0</v>
      </c>
      <c r="H11" s="3">
        <v>0</v>
      </c>
      <c r="I11" s="3">
        <f>37479.42+1017.63+5812.12</f>
        <v>44309.17</v>
      </c>
      <c r="J11" s="3">
        <v>12810</v>
      </c>
      <c r="K11" s="3">
        <v>59081.74</v>
      </c>
      <c r="L11" s="3">
        <v>9979.6</v>
      </c>
      <c r="M11" s="3">
        <v>17148.48</v>
      </c>
      <c r="N11" s="3">
        <v>7092</v>
      </c>
      <c r="O11" s="3"/>
      <c r="P11">
        <f>E11+F11+G11+H11+I11+J11+K11+L11+M11+N11</f>
        <v>173676.99000000002</v>
      </c>
    </row>
    <row r="12" spans="1:16" ht="12.75">
      <c r="A12" s="2" t="s">
        <v>18</v>
      </c>
      <c r="B12" s="3">
        <v>178075</v>
      </c>
      <c r="C12" s="3">
        <v>143476</v>
      </c>
      <c r="D12" s="3">
        <f>D11+B12-C12</f>
        <v>-123113</v>
      </c>
      <c r="E12" s="3">
        <v>13085.1</v>
      </c>
      <c r="F12" s="3">
        <v>16860.9</v>
      </c>
      <c r="G12" s="3">
        <v>0</v>
      </c>
      <c r="H12" s="3">
        <v>306</v>
      </c>
      <c r="I12" s="3">
        <f>44208.72+1028.38+6054.74</f>
        <v>51291.84</v>
      </c>
      <c r="J12" s="3">
        <v>12810</v>
      </c>
      <c r="K12" s="3">
        <v>14729.38</v>
      </c>
      <c r="L12" s="3">
        <v>10958.61</v>
      </c>
      <c r="M12" s="3">
        <v>18380.14</v>
      </c>
      <c r="N12" s="3">
        <v>5053.55</v>
      </c>
      <c r="O12" s="3"/>
      <c r="P12">
        <f>E12+F12+G12+H12+I12+J12+K12+L12+M12+N12</f>
        <v>143475.52</v>
      </c>
    </row>
    <row r="13" spans="1:16" ht="12.75">
      <c r="A13" s="2" t="s">
        <v>22</v>
      </c>
      <c r="B13" s="3">
        <v>137526</v>
      </c>
      <c r="C13" s="3">
        <v>209760</v>
      </c>
      <c r="D13" s="3">
        <f>D12+B13-C13</f>
        <v>-195347</v>
      </c>
      <c r="E13" s="3">
        <v>13085.1</v>
      </c>
      <c r="F13" s="3">
        <v>16860.9</v>
      </c>
      <c r="G13" s="3">
        <v>0</v>
      </c>
      <c r="H13" s="3">
        <v>306</v>
      </c>
      <c r="I13" s="3">
        <f>28919.58+1028.38+6054.74</f>
        <v>36002.700000000004</v>
      </c>
      <c r="J13" s="3">
        <v>12810</v>
      </c>
      <c r="K13" s="3">
        <v>90283.59</v>
      </c>
      <c r="L13" s="3">
        <v>11684.97</v>
      </c>
      <c r="M13" s="3">
        <v>19201.25</v>
      </c>
      <c r="N13" s="3">
        <v>9525.45</v>
      </c>
      <c r="O13" s="3"/>
      <c r="P13">
        <f>E13+F13+G13+H13+I13+J13+K13+L13+M13+N13</f>
        <v>209759.96000000002</v>
      </c>
    </row>
    <row r="14" spans="1:16" ht="12.75">
      <c r="A14" s="2" t="s">
        <v>23</v>
      </c>
      <c r="B14" s="3">
        <v>140664</v>
      </c>
      <c r="C14" s="3">
        <v>165730</v>
      </c>
      <c r="D14" s="3">
        <f>D13+B14-C14</f>
        <v>-220413</v>
      </c>
      <c r="E14" s="3">
        <v>15561.5</v>
      </c>
      <c r="F14" s="3">
        <v>12759.6</v>
      </c>
      <c r="G14" s="3">
        <v>0</v>
      </c>
      <c r="H14" s="3">
        <v>0</v>
      </c>
      <c r="I14" s="3">
        <f>25538.16+796.3+4691.06</f>
        <v>31025.52</v>
      </c>
      <c r="J14" s="3">
        <v>12810</v>
      </c>
      <c r="K14" s="3">
        <v>58555.09</v>
      </c>
      <c r="L14" s="3">
        <v>9695.37</v>
      </c>
      <c r="M14" s="3">
        <v>17938.01</v>
      </c>
      <c r="N14" s="3">
        <v>7384.54</v>
      </c>
      <c r="O14" s="3"/>
      <c r="P14">
        <f>E14+F14+G14+H14+I14+J14+K14+L14+M14+N14</f>
        <v>165729.63</v>
      </c>
    </row>
    <row r="15" spans="1:16" ht="12.75">
      <c r="A15" s="2" t="s">
        <v>24</v>
      </c>
      <c r="B15" s="3">
        <v>142976</v>
      </c>
      <c r="C15" s="3">
        <v>169920</v>
      </c>
      <c r="D15" s="3">
        <f>D14+B15-C15</f>
        <v>-247357</v>
      </c>
      <c r="E15" s="3">
        <v>15561.5</v>
      </c>
      <c r="F15" s="3">
        <v>12759.6</v>
      </c>
      <c r="G15" s="3">
        <v>0</v>
      </c>
      <c r="H15" s="3">
        <v>306</v>
      </c>
      <c r="I15" s="3">
        <f>23861.42+796.3+4691.06</f>
        <v>29348.78</v>
      </c>
      <c r="J15" s="3">
        <v>12810</v>
      </c>
      <c r="K15" s="3">
        <v>63668.12</v>
      </c>
      <c r="L15" s="3">
        <v>10579.64</v>
      </c>
      <c r="M15" s="6">
        <v>17180.06</v>
      </c>
      <c r="N15" s="3">
        <v>7706.17</v>
      </c>
      <c r="O15" s="3"/>
      <c r="P15">
        <f>E15+F15+G15+H15+I15+J15+K15+L15+M15+N15</f>
        <v>169919.87000000002</v>
      </c>
    </row>
    <row r="16" spans="1:16" ht="26.25" customHeight="1">
      <c r="A16" s="8" t="s">
        <v>17</v>
      </c>
      <c r="B16" s="3">
        <v>146446</v>
      </c>
      <c r="C16" s="7">
        <v>204199</v>
      </c>
      <c r="D16" s="3">
        <f>D15+B16-C16</f>
        <v>-305110</v>
      </c>
      <c r="E16" s="3">
        <v>10936.8</v>
      </c>
      <c r="F16" s="3">
        <v>12759.6</v>
      </c>
      <c r="G16" s="3">
        <v>3505.49</v>
      </c>
      <c r="H16" s="3">
        <v>306</v>
      </c>
      <c r="I16" s="3">
        <f>47642.52+1028.38+6054.74</f>
        <v>54725.63999999999</v>
      </c>
      <c r="J16" s="3">
        <v>17081</v>
      </c>
      <c r="K16" s="7">
        <v>59993.36</v>
      </c>
      <c r="L16" s="7">
        <v>9632.21</v>
      </c>
      <c r="M16" s="7">
        <v>19927.61</v>
      </c>
      <c r="N16" s="7">
        <v>8194.2</v>
      </c>
      <c r="O16" s="7">
        <v>7137.31</v>
      </c>
      <c r="P16">
        <f>E16+F16+G16+H16+I16+J16+K16+L16+M16+N16+O16</f>
        <v>204199.22000000003</v>
      </c>
    </row>
    <row r="17" spans="1:16" ht="12.75">
      <c r="A17" s="5" t="s">
        <v>11</v>
      </c>
      <c r="B17" s="5">
        <f>SUM(B11:B16)</f>
        <v>882216</v>
      </c>
      <c r="C17" s="5">
        <f>SUM(C11:C16)</f>
        <v>1066762</v>
      </c>
      <c r="D17" s="5"/>
      <c r="E17" s="5">
        <f>SUM(E11:E16)</f>
        <v>78816.56000000001</v>
      </c>
      <c r="F17" s="5">
        <f>SUM(F11:F16)</f>
        <v>84670.04000000001</v>
      </c>
      <c r="G17" s="5">
        <f>SUM(G11:G16)</f>
        <v>3505.49</v>
      </c>
      <c r="H17" s="5">
        <f>SUM(H11:H16)</f>
        <v>1224</v>
      </c>
      <c r="I17" s="5">
        <f>SUM(I11:I16)</f>
        <v>246703.64999999997</v>
      </c>
      <c r="J17" s="5">
        <f>SUM(J11:J16)</f>
        <v>81131</v>
      </c>
      <c r="K17" s="5">
        <f>SUM(K11:K16)</f>
        <v>346311.27999999997</v>
      </c>
      <c r="L17" s="5">
        <f>SUM(L11:L16)</f>
        <v>62530.4</v>
      </c>
      <c r="M17" s="5">
        <f>SUM(M11:M16)</f>
        <v>109775.54999999999</v>
      </c>
      <c r="N17" s="5">
        <f>SUM(N11:N16)</f>
        <v>44955.91</v>
      </c>
      <c r="O17" s="5">
        <f>O16</f>
        <v>7137.31</v>
      </c>
      <c r="P17">
        <f>E17+F17+G17+H17+I17+J17+K17+L17+M17+N17+O17</f>
        <v>1066761.19</v>
      </c>
    </row>
  </sheetData>
  <sheetProtection/>
  <mergeCells count="17">
    <mergeCell ref="O6:O9"/>
    <mergeCell ref="M6:M9"/>
    <mergeCell ref="N6:N9"/>
    <mergeCell ref="H6:I6"/>
    <mergeCell ref="H7:H9"/>
    <mergeCell ref="I7:I9"/>
    <mergeCell ref="J6:J9"/>
    <mergeCell ref="K6:K9"/>
    <mergeCell ref="A6:A9"/>
    <mergeCell ref="B6:B9"/>
    <mergeCell ref="C6:C9"/>
    <mergeCell ref="L6:L9"/>
    <mergeCell ref="D6:D9"/>
    <mergeCell ref="E6:G6"/>
    <mergeCell ref="E7:E9"/>
    <mergeCell ref="F7:F9"/>
    <mergeCell ref="G7:G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2021-03-28T07:39:48Z</cp:lastPrinted>
  <dcterms:created xsi:type="dcterms:W3CDTF">2012-09-02T06:37:17Z</dcterms:created>
  <dcterms:modified xsi:type="dcterms:W3CDTF">2024-02-28T07:36:47Z</dcterms:modified>
  <cp:category/>
  <cp:version/>
  <cp:contentType/>
  <cp:contentStatus/>
</cp:coreProperties>
</file>