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<sst xmlns="http://schemas.openxmlformats.org/spreadsheetml/2006/main" count="171" uniqueCount="145">
  <si>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</si>
  <si>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</si>
  <si>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</si>
  <si>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</si>
  <si>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</si>
  <si>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</si>
  <si>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</si>
  <si>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</si>
  <si>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</si>
  <si>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</si>
  <si>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</si>
  <si>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</si>
  <si>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</si>
  <si>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</si>
  <si>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</si>
  <si>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</si>
  <si>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</si>
  <si>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</si>
  <si>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</si>
  <si>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</si>
  <si>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</si>
  <si>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</si>
  <si>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</si>
  <si>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</si>
  <si>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</si>
  <si>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</si>
  <si>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</si>
  <si>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</si>
  <si>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</si>
  <si>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</si>
  <si>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</si>
  <si>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</si>
  <si>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</si>
  <si>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</si>
  <si>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</si>
  <si>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</si>
  <si>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</si>
  <si>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</si>
  <si>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</si>
  <si>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</si>
  <si>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</si>
  <si>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</si>
  <si>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</si>
  <si>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</si>
  <si>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</si>
  <si>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</si>
  <si>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</si>
  <si>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</si>
  <si>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</si>
  <si>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</si>
  <si>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</si>
  <si>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</si>
  <si>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</si>
  <si>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</si>
  <si>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</si>
  <si>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</si>
  <si>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</si>
  <si>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</si>
  <si>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</si>
  <si>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</si>
  <si>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</si>
  <si>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</si>
  <si>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</si>
  <si>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</si>
  <si>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</si>
  <si>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</si>
  <si>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</si>
  <si>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</si>
  <si>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</si>
  <si>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</si>
  <si>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</si>
  <si>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</si>
  <si>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</si>
  <si>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</si>
  <si>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</si>
  <si>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</si>
  <si>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</si>
  <si>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</si>
  <si>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</si>
  <si>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</si>
  <si>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</si>
  <si>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</si>
  <si>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</si>
  <si>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</si>
  <si>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</si>
  <si>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</si>
  <si>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</si>
  <si>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</si>
  <si>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</si>
  <si>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</si>
  <si>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</si>
  <si>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</si>
  <si>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</si>
  <si>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</si>
  <si>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</si>
  <si>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</si>
  <si>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</si>
  <si>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</si>
  <si>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</si>
  <si>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</si>
  <si>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</si>
  <si>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</si>
  <si>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</si>
  <si>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</si>
  <si>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</si>
  <si>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</si>
  <si>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</si>
  <si>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</si>
  <si>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</si>
  <si>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</si>
  <si>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</si>
  <si>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</si>
  <si>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</si>
  <si>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</si>
  <si>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</si>
  <si>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</si>
  <si>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</si>
  <si>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</si>
  <si>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</si>
  <si>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</si>
  <si>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</si>
  <si>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</si>
  <si>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</si>
  <si>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</si>
  <si>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</si>
  <si>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</si>
  <si>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</si>
  <si>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</si>
  <si>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</si>
  <si>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</si>
  <si>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</si>
  <si>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ЭР-Телеком)</t>
  </si>
  <si>
    <t>июня</t>
  </si>
  <si>
    <t>за   май-июнь  2023 г.</t>
  </si>
  <si>
    <t>01.05.2023г.</t>
  </si>
  <si>
    <t>ост.на 01.07</t>
  </si>
  <si>
    <t>ремонт кровли балконного козырька (договор) май</t>
  </si>
  <si>
    <t>прочистка цтп на отоплении и гвс</t>
  </si>
  <si>
    <t>быстросъемник</t>
  </si>
  <si>
    <t>1шт</t>
  </si>
  <si>
    <t>2шт</t>
  </si>
  <si>
    <t>герметик</t>
  </si>
  <si>
    <t>щетки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</si>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</sst>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6" sqref="K26:L2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5</v>
      </c>
      <c r="E2" s="62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/>
      <c r="M24" s="31">
        <v>3530</v>
      </c>
    </row>
    <row r="25" spans="1:13" ht="12.75">
      <c r="A25" t="s">
        <v>105</v>
      </c>
      <c r="J25" s="20">
        <v>2</v>
      </c>
      <c r="K25" s="20" t="s">
        <v>137</v>
      </c>
      <c r="L25" s="47">
        <v>4.87</v>
      </c>
      <c r="M25" s="31">
        <f aca="true" t="shared" si="1" ref="M25:M35">L25*524.58*1.302*1.15</f>
        <v>3825.1591975800006</v>
      </c>
    </row>
    <row r="26" spans="1:13" ht="12.75">
      <c r="A26" t="s">
        <v>106</v>
      </c>
      <c r="J26" s="20">
        <v>3</v>
      </c>
      <c r="K26" s="20" t="s">
        <v>143</v>
      </c>
      <c r="L26" s="47">
        <v>3.12</v>
      </c>
      <c r="M26" s="31">
        <f t="shared" si="1"/>
        <v>2450.61533808</v>
      </c>
    </row>
    <row r="27" spans="1:13" ht="12.75">
      <c r="A27" t="s">
        <v>107</v>
      </c>
      <c r="J27" s="20">
        <v>4</v>
      </c>
      <c r="K27" s="20" t="s">
        <v>144</v>
      </c>
      <c r="L27" s="47">
        <v>96</v>
      </c>
      <c r="M27" s="31">
        <f t="shared" si="1"/>
        <v>75403.548864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103.99</v>
      </c>
      <c r="M36" s="32">
        <f>SUM(M24:M35)</f>
        <v>85209.32339966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1171547.86</v>
      </c>
      <c r="J40" s="20">
        <v>1</v>
      </c>
      <c r="K40" s="20" t="s">
        <v>138</v>
      </c>
      <c r="L40" s="25" t="s">
        <v>139</v>
      </c>
      <c r="M40" s="25">
        <v>450</v>
      </c>
    </row>
    <row r="41" spans="1:13" ht="12.75">
      <c r="A41" t="s">
        <v>7</v>
      </c>
      <c r="F41" s="5">
        <v>110996.47</v>
      </c>
      <c r="J41" s="20">
        <v>2</v>
      </c>
      <c r="K41" s="20" t="s">
        <v>141</v>
      </c>
      <c r="L41" s="23" t="s">
        <v>139</v>
      </c>
      <c r="M41" s="23">
        <v>275</v>
      </c>
    </row>
    <row r="42" spans="2:13" ht="12.75">
      <c r="B42" t="s">
        <v>8</v>
      </c>
      <c r="F42" s="9">
        <f>F41/F40</f>
        <v>0.09474343626046997</v>
      </c>
      <c r="J42" s="20">
        <v>3</v>
      </c>
      <c r="K42" s="20" t="s">
        <v>142</v>
      </c>
      <c r="L42" s="23" t="s">
        <v>140</v>
      </c>
      <c r="M42" s="23">
        <f>2*433.33</f>
        <v>866.66</v>
      </c>
    </row>
    <row r="43" spans="1:13" ht="12.75">
      <c r="A43" t="s">
        <v>131</v>
      </c>
      <c r="F43" s="11">
        <f>400+300+400</f>
        <v>1100</v>
      </c>
      <c r="J43" s="20">
        <v>4</v>
      </c>
      <c r="K43" s="20" t="s">
        <v>141</v>
      </c>
      <c r="L43" s="23" t="s">
        <v>140</v>
      </c>
      <c r="M43" s="23">
        <f>2*1294</f>
        <v>2588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112096.47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(9050+9050)*1.302</f>
        <v>23566.2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3"/>
      <c r="M50" s="23"/>
    </row>
    <row r="51" spans="1:13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29946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74</v>
      </c>
      <c r="B55">
        <v>0</v>
      </c>
      <c r="C55" t="s">
        <v>13</v>
      </c>
      <c r="D55" s="5">
        <v>0.6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4179.66</v>
      </c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85209.32339966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M57</f>
        <v>4179.66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0.78</v>
      </c>
      <c r="E65" t="s">
        <v>14</v>
      </c>
      <c r="F65" s="46">
        <f>B65*D65</f>
        <v>2183.532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121835.81012801336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3.21</v>
      </c>
      <c r="E73" t="s">
        <v>14</v>
      </c>
      <c r="F73" s="11">
        <f>B73*D73</f>
        <v>8986.074</v>
      </c>
    </row>
    <row r="74" spans="1:6" ht="12.75">
      <c r="A74" s="10" t="s">
        <v>29</v>
      </c>
      <c r="F74" s="33">
        <f>F70+F73</f>
        <v>10357.78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6.08</v>
      </c>
      <c r="E77" t="s">
        <v>14</v>
      </c>
      <c r="F77" s="11">
        <f>B77*D77</f>
        <v>17020.352</v>
      </c>
    </row>
    <row r="78" spans="1:6" ht="12.75">
      <c r="A78" s="10" t="s">
        <v>32</v>
      </c>
      <c r="F78" s="33">
        <f>SUM(F77)</f>
        <v>17020.352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179159.94212801335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10391.276643424773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7981.27+2987.38</f>
        <v>10968.650000000001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1514.54*2</f>
        <v>3029.08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8891.19*2</f>
        <v>17782.38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221331.3287714381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45047</v>
      </c>
      <c r="C87" s="41">
        <v>-266354</v>
      </c>
      <c r="D87" s="44">
        <f>F44</f>
        <v>112096.47</v>
      </c>
      <c r="E87" s="44">
        <f>F85</f>
        <v>221331.3287714381</v>
      </c>
      <c r="F87" s="45">
        <f>C87+D87-E87</f>
        <v>-375588.8587714381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45107</v>
      </c>
      <c r="F89" t="s">
        <v>112</v>
      </c>
    </row>
    <row r="90" spans="1:7" ht="13.5" thickBot="1">
      <c r="A90" t="s">
        <v>113</v>
      </c>
      <c r="F90" s="51">
        <f>E87</f>
        <v>221331.3287714381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2023-07-24T11:31:57Z</dcterms:modified>
  <cp:category/>
  <cp:version/>
  <cp:contentType/>
  <cp:contentStatus/>
</cp:coreProperties>
</file>