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<sst xmlns="http://schemas.openxmlformats.org/spreadsheetml/2006/main" count="23" uniqueCount="23">
  <si>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</si>
  <si>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</si>
  <si>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</si>
  <si>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</si>
  <si>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</si>
  <si>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</si>
  <si>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</si>
  <si>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</si>
  <si>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</si>
  <si>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</si>
  <si>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</si>
  <si>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</si>
  <si>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</si>
  <si>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расходы на ОДН</t>
  </si>
  <si>
    <t>Налоги</t>
  </si>
  <si>
    <t>ноябрь-декабрь</t>
  </si>
  <si>
    <t>март-апрель</t>
  </si>
  <si>
    <t>январь-февраль</t>
  </si>
  <si>
    <t>Сводная ведомость доходов и расходов за 2023 год по ул. Забайкальская д.15к1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</si>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</sst>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N16" sqref="N16"/>
    </sheetView>
  </sheetViews>
  <sheetFormatPr defaultColWidth="9.00390625" defaultRowHeight="12.75"/>
  <cols>
    <col min="1" max="1" width="14.75390625" style="0" customWidth="1"/>
    <col min="2" max="2" width="9.625" style="0" customWidth="1"/>
    <col min="4" max="4" width="9.875" style="0" customWidth="1"/>
    <col min="7" max="7" width="8.25390625" style="0" customWidth="1"/>
    <col min="8" max="8" width="9.75390625" style="0" customWidth="1"/>
    <col min="9" max="9" width="10.25390625" style="0" customWidth="1"/>
  </cols>
  <sheetData>
    <row r="2" spans="3:10" ht="12.75">
      <c r="C2" s="1"/>
      <c r="D2" s="1" t="s">
        <v>18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3" ht="12.75">
      <c r="A6" s="10" t="s">
        <v>12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8"/>
      <c r="I6" s="16" t="s">
        <v>13</v>
      </c>
      <c r="J6" s="16" t="s">
        <v>6</v>
      </c>
      <c r="K6" s="16" t="s">
        <v>8</v>
      </c>
      <c r="L6" s="16" t="s">
        <v>9</v>
      </c>
      <c r="M6" s="16" t="s">
        <v>14</v>
      </c>
    </row>
    <row r="7" spans="1:13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11</v>
      </c>
      <c r="H7" s="22" t="s">
        <v>5</v>
      </c>
      <c r="I7" s="28"/>
      <c r="J7" s="17"/>
      <c r="K7" s="17"/>
      <c r="L7" s="17"/>
      <c r="M7" s="17"/>
    </row>
    <row r="8" spans="1:13" ht="12.75">
      <c r="A8" s="11"/>
      <c r="B8" s="14"/>
      <c r="C8" s="14"/>
      <c r="D8" s="14"/>
      <c r="E8" s="23"/>
      <c r="F8" s="23"/>
      <c r="G8" s="26"/>
      <c r="H8" s="23"/>
      <c r="I8" s="28"/>
      <c r="J8" s="17"/>
      <c r="K8" s="17"/>
      <c r="L8" s="17"/>
      <c r="M8" s="17"/>
    </row>
    <row r="9" spans="1:13" ht="12.75">
      <c r="A9" s="12"/>
      <c r="B9" s="15"/>
      <c r="C9" s="15"/>
      <c r="D9" s="15"/>
      <c r="E9" s="24"/>
      <c r="F9" s="24"/>
      <c r="G9" s="27"/>
      <c r="H9" s="24"/>
      <c r="I9" s="29"/>
      <c r="J9" s="18"/>
      <c r="K9" s="18"/>
      <c r="L9" s="18"/>
      <c r="M9" s="18"/>
    </row>
    <row r="10" spans="1:13" ht="12.75">
      <c r="A10" s="2" t="s">
        <v>19</v>
      </c>
      <c r="B10" s="3"/>
      <c r="C10" s="3"/>
      <c r="D10" s="3">
        <v>-1004936</v>
      </c>
      <c r="E10" s="3"/>
      <c r="F10" s="4"/>
      <c r="G10" s="3"/>
      <c r="H10" s="3"/>
      <c r="I10" s="3"/>
      <c r="J10" s="3"/>
      <c r="K10" s="3"/>
      <c r="L10" s="3"/>
      <c r="M10" s="3"/>
    </row>
    <row r="11" spans="1:14" ht="12.75">
      <c r="A11" s="2" t="s">
        <v>17</v>
      </c>
      <c r="B11" s="3">
        <v>107184</v>
      </c>
      <c r="C11" s="3">
        <v>126519</v>
      </c>
      <c r="D11" s="3">
        <f>D10+B11-C11</f>
        <v>-1024271</v>
      </c>
      <c r="E11" s="3">
        <v>17987.13</v>
      </c>
      <c r="F11" s="3">
        <v>6572.5</v>
      </c>
      <c r="G11" s="3">
        <v>0</v>
      </c>
      <c r="H11" s="3">
        <v>0</v>
      </c>
      <c r="I11" s="3">
        <f>6971.36+894.75+5079.06</f>
        <v>12945.17</v>
      </c>
      <c r="J11" s="3">
        <v>64936.14</v>
      </c>
      <c r="K11" s="3">
        <v>8857.48</v>
      </c>
      <c r="L11" s="3">
        <v>15220.29</v>
      </c>
      <c r="M11" s="3"/>
      <c r="N11">
        <f aca="true" t="shared" si="0" ref="N11:N17">E11+F11+G11+H11+I11+J11+K11+L11+M11</f>
        <v>126518.70999999999</v>
      </c>
    </row>
    <row r="12" spans="1:14" ht="12.75">
      <c r="A12" s="2" t="s">
        <v>16</v>
      </c>
      <c r="B12" s="3">
        <v>125278</v>
      </c>
      <c r="C12" s="3">
        <v>105625</v>
      </c>
      <c r="D12" s="3">
        <f>D11+B12-C12</f>
        <v>-1004618</v>
      </c>
      <c r="E12" s="3">
        <v>20441.4</v>
      </c>
      <c r="F12" s="3">
        <v>6835.5</v>
      </c>
      <c r="G12" s="3">
        <v>0</v>
      </c>
      <c r="H12" s="3">
        <v>0</v>
      </c>
      <c r="I12" s="3">
        <f>6849.81+904.2+5291.08</f>
        <v>13045.09</v>
      </c>
      <c r="J12" s="3">
        <v>39262.84</v>
      </c>
      <c r="K12" s="3">
        <v>9726.41</v>
      </c>
      <c r="L12" s="3">
        <v>16313.46</v>
      </c>
      <c r="M12" s="3"/>
      <c r="N12">
        <f t="shared" si="0"/>
        <v>105624.70000000001</v>
      </c>
    </row>
    <row r="13" spans="1:14" ht="12.75">
      <c r="A13" s="2" t="s">
        <v>20</v>
      </c>
      <c r="B13" s="3">
        <v>103311</v>
      </c>
      <c r="C13" s="3">
        <v>190511</v>
      </c>
      <c r="D13" s="3">
        <f>D12+B13-C13</f>
        <v>-1091818</v>
      </c>
      <c r="E13" s="3">
        <v>20441.4</v>
      </c>
      <c r="F13" s="3">
        <v>6835.5</v>
      </c>
      <c r="G13" s="3">
        <v>0</v>
      </c>
      <c r="H13" s="3">
        <v>0</v>
      </c>
      <c r="I13" s="3">
        <f>25079.34+904.2+5291.08</f>
        <v>31274.620000000003</v>
      </c>
      <c r="J13" s="3">
        <v>104546.04</v>
      </c>
      <c r="K13" s="3">
        <v>10371.1</v>
      </c>
      <c r="L13" s="3">
        <v>17042.24</v>
      </c>
      <c r="M13" s="3"/>
      <c r="N13">
        <f t="shared" si="0"/>
        <v>190510.9</v>
      </c>
    </row>
    <row r="14" spans="1:14" ht="12.75">
      <c r="A14" s="2" t="s">
        <v>21</v>
      </c>
      <c r="B14" s="3">
        <v>85648</v>
      </c>
      <c r="C14" s="3">
        <v>116068</v>
      </c>
      <c r="D14" s="3">
        <f>D13+B14-C14</f>
        <v>-1122238</v>
      </c>
      <c r="E14" s="3">
        <v>23627.39</v>
      </c>
      <c r="F14" s="3">
        <v>6770.4</v>
      </c>
      <c r="G14" s="3">
        <v>0</v>
      </c>
      <c r="H14" s="3">
        <v>0</v>
      </c>
      <c r="I14" s="3">
        <f>14578.74+699.85+4091.04</f>
        <v>19369.63</v>
      </c>
      <c r="J14" s="3">
        <v>41774.41</v>
      </c>
      <c r="K14" s="3">
        <v>8605.21</v>
      </c>
      <c r="L14" s="3">
        <v>15921.04</v>
      </c>
      <c r="M14" s="3"/>
      <c r="N14">
        <f t="shared" si="0"/>
        <v>116068.08000000002</v>
      </c>
    </row>
    <row r="15" spans="1:14" ht="12.75">
      <c r="A15" s="2" t="s">
        <v>22</v>
      </c>
      <c r="B15" s="3">
        <v>88660</v>
      </c>
      <c r="C15" s="3">
        <v>244890</v>
      </c>
      <c r="D15" s="3">
        <f>D14+B15-C15</f>
        <v>-1278468</v>
      </c>
      <c r="E15" s="3">
        <v>23627.39</v>
      </c>
      <c r="F15" s="3">
        <v>6770.4</v>
      </c>
      <c r="G15" s="3">
        <v>0</v>
      </c>
      <c r="H15" s="3">
        <v>0</v>
      </c>
      <c r="I15" s="3">
        <f>9008.69+699.85+4091.04</f>
        <v>13799.580000000002</v>
      </c>
      <c r="J15" s="3">
        <v>176054.04</v>
      </c>
      <c r="K15" s="3">
        <v>9390.05</v>
      </c>
      <c r="L15" s="6">
        <v>15248.32</v>
      </c>
      <c r="M15" s="3"/>
      <c r="N15">
        <f t="shared" si="0"/>
        <v>244889.78</v>
      </c>
    </row>
    <row r="16" spans="1:14" ht="28.5" customHeight="1">
      <c r="A16" s="9" t="s">
        <v>15</v>
      </c>
      <c r="B16" s="3">
        <v>112678</v>
      </c>
      <c r="C16" s="7">
        <v>184306</v>
      </c>
      <c r="D16" s="3">
        <f>D15+B16-C16</f>
        <v>-1350096</v>
      </c>
      <c r="E16" s="3">
        <v>18488.4</v>
      </c>
      <c r="F16" s="3">
        <v>6770.4</v>
      </c>
      <c r="G16" s="3">
        <v>3111.33</v>
      </c>
      <c r="H16" s="3">
        <v>0</v>
      </c>
      <c r="I16" s="3">
        <f>6512+904.2+5291.08</f>
        <v>12707.279999999999</v>
      </c>
      <c r="J16" s="7">
        <v>110657.79</v>
      </c>
      <c r="K16" s="7">
        <v>8549.15</v>
      </c>
      <c r="L16" s="7">
        <v>17686.93</v>
      </c>
      <c r="M16" s="3">
        <v>6334.78</v>
      </c>
      <c r="N16">
        <f t="shared" si="0"/>
        <v>184306.06</v>
      </c>
    </row>
    <row r="17" spans="1:14" ht="12.75">
      <c r="A17" s="5" t="s">
        <v>10</v>
      </c>
      <c r="B17" s="5">
        <f>SUM(B11:B16)</f>
        <v>622759</v>
      </c>
      <c r="C17" s="5">
        <f>SUM(C11:C16)</f>
        <v>967919</v>
      </c>
      <c r="D17" s="5"/>
      <c r="E17" s="5">
        <f>SUM(E11:E16)</f>
        <v>124613.11000000002</v>
      </c>
      <c r="F17" s="5">
        <f>SUM(F11:F16)</f>
        <v>40554.700000000004</v>
      </c>
      <c r="G17" s="5">
        <f>SUM(G11:G16)</f>
        <v>3111.33</v>
      </c>
      <c r="H17" s="5">
        <f>SUM(H11:H16)</f>
        <v>0</v>
      </c>
      <c r="I17" s="5">
        <f>SUM(I11:I16)</f>
        <v>103141.37000000001</v>
      </c>
      <c r="J17" s="5">
        <f>SUM(J11:J16)</f>
        <v>537231.26</v>
      </c>
      <c r="K17" s="5">
        <f>SUM(K11:K16)</f>
        <v>55499.4</v>
      </c>
      <c r="L17" s="5">
        <f>SUM(L11:L16)</f>
        <v>97432.28</v>
      </c>
      <c r="M17" s="5">
        <f>M16</f>
        <v>6334.78</v>
      </c>
      <c r="N17">
        <f t="shared" si="0"/>
        <v>967918.2300000001</v>
      </c>
    </row>
  </sheetData>
  <sheetProtection/>
  <mergeCells count="14"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2021-03-28T07:41:10Z</cp:lastPrinted>
  <dcterms:created xsi:type="dcterms:W3CDTF">2012-09-02T06:37:17Z</dcterms:created>
  <dcterms:modified xsi:type="dcterms:W3CDTF">2024-02-28T08:40:15Z</dcterms:modified>
  <cp:category/>
  <cp:version/>
  <cp:contentType/>
  <cp:contentStatus/>
</cp:coreProperties>
</file>