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<sst xmlns="http://schemas.openxmlformats.org/spreadsheetml/2006/main" count="24" uniqueCount="24">
  <si>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</si>
  <si>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</si>
  <si>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</si>
  <si>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</si>
  <si>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</si>
  <si>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</si>
  <si>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</si>
  <si>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</si>
  <si>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</si>
  <si>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</si>
  <si>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</si>
  <si>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</si>
  <si>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</si>
  <si>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</si>
  <si>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май</t>
  </si>
  <si>
    <t>расходы на ОДН</t>
  </si>
  <si>
    <t>Налоги</t>
  </si>
  <si>
    <t>ноябрь-декабрь</t>
  </si>
  <si>
    <t>март-апрель</t>
  </si>
  <si>
    <t>январь-февраль</t>
  </si>
  <si>
    <t>Сводная ведомость доходов и расходов за 2023 год по ул. Белякова д.24</t>
  </si>
  <si>
    <t>на 01.01.23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</si>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</sst>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5.375" style="0" customWidth="1"/>
    <col min="2" max="2" width="8.625" style="0" customWidth="1"/>
    <col min="3" max="3" width="8.25390625" style="0" customWidth="1"/>
    <col min="4" max="4" width="11.625" style="0" customWidth="1"/>
    <col min="7" max="7" width="7.25390625" style="0" customWidth="1"/>
    <col min="8" max="8" width="9.625" style="0" customWidth="1"/>
    <col min="9" max="9" width="10.62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1" t="s">
        <v>12</v>
      </c>
      <c r="B6" s="14" t="s">
        <v>0</v>
      </c>
      <c r="C6" s="14" t="s">
        <v>1</v>
      </c>
      <c r="D6" s="14" t="s">
        <v>2</v>
      </c>
      <c r="E6" s="20" t="s">
        <v>7</v>
      </c>
      <c r="F6" s="21"/>
      <c r="G6" s="22"/>
      <c r="H6" s="8"/>
      <c r="I6" s="17" t="s">
        <v>15</v>
      </c>
      <c r="J6" s="17" t="s">
        <v>6</v>
      </c>
      <c r="K6" s="17" t="s">
        <v>8</v>
      </c>
      <c r="L6" s="17" t="s">
        <v>9</v>
      </c>
      <c r="M6" s="17" t="s">
        <v>13</v>
      </c>
      <c r="N6" s="29" t="s">
        <v>16</v>
      </c>
    </row>
    <row r="7" spans="1:14" ht="12.75" customHeight="1">
      <c r="A7" s="12"/>
      <c r="B7" s="15"/>
      <c r="C7" s="15"/>
      <c r="D7" s="15"/>
      <c r="E7" s="23" t="s">
        <v>3</v>
      </c>
      <c r="F7" s="23" t="s">
        <v>4</v>
      </c>
      <c r="G7" s="26" t="s">
        <v>11</v>
      </c>
      <c r="H7" s="23" t="s">
        <v>5</v>
      </c>
      <c r="I7" s="31"/>
      <c r="J7" s="18"/>
      <c r="K7" s="18"/>
      <c r="L7" s="18"/>
      <c r="M7" s="18"/>
      <c r="N7" s="30"/>
    </row>
    <row r="8" spans="1:14" ht="12.75">
      <c r="A8" s="12"/>
      <c r="B8" s="15"/>
      <c r="C8" s="15"/>
      <c r="D8" s="15"/>
      <c r="E8" s="24"/>
      <c r="F8" s="24"/>
      <c r="G8" s="27"/>
      <c r="H8" s="24"/>
      <c r="I8" s="31"/>
      <c r="J8" s="18"/>
      <c r="K8" s="18"/>
      <c r="L8" s="18"/>
      <c r="M8" s="18"/>
      <c r="N8" s="30"/>
    </row>
    <row r="9" spans="1:14" ht="12.75">
      <c r="A9" s="13"/>
      <c r="B9" s="16"/>
      <c r="C9" s="16"/>
      <c r="D9" s="16"/>
      <c r="E9" s="25"/>
      <c r="F9" s="25"/>
      <c r="G9" s="28"/>
      <c r="H9" s="25"/>
      <c r="I9" s="32"/>
      <c r="J9" s="19"/>
      <c r="K9" s="19"/>
      <c r="L9" s="19"/>
      <c r="M9" s="19"/>
      <c r="N9" s="30"/>
    </row>
    <row r="10" spans="1:14" ht="12.75">
      <c r="A10" s="2" t="s">
        <v>21</v>
      </c>
      <c r="B10" s="3"/>
      <c r="C10" s="3"/>
      <c r="D10" s="3">
        <v>-135120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19</v>
      </c>
      <c r="B11" s="3">
        <v>104273</v>
      </c>
      <c r="C11" s="3">
        <v>125335</v>
      </c>
      <c r="D11" s="3">
        <f>D10+B11-C11</f>
        <v>-156182</v>
      </c>
      <c r="E11" s="3">
        <v>17987.13</v>
      </c>
      <c r="F11" s="3">
        <v>7698.73</v>
      </c>
      <c r="G11" s="3">
        <v>0</v>
      </c>
      <c r="H11" s="3">
        <v>0</v>
      </c>
      <c r="I11" s="3">
        <f>9574.62+1318.05+5864.42</f>
        <v>16757.09</v>
      </c>
      <c r="J11" s="3">
        <v>47540.89</v>
      </c>
      <c r="K11" s="3">
        <v>10815.1</v>
      </c>
      <c r="L11" s="3">
        <v>18584.18</v>
      </c>
      <c r="M11" s="3">
        <v>5952.31</v>
      </c>
      <c r="N11" s="3"/>
      <c r="O11">
        <f>E11+F11+G11+H11+I11+J11+K11+L11+M11</f>
        <v>125335.43</v>
      </c>
    </row>
    <row r="12" spans="1:15" ht="12.75">
      <c r="A12" s="2" t="s">
        <v>18</v>
      </c>
      <c r="B12" s="3">
        <v>123964</v>
      </c>
      <c r="C12" s="3">
        <v>145556</v>
      </c>
      <c r="D12" s="3">
        <f>D11+B12-C12</f>
        <v>-177774</v>
      </c>
      <c r="E12" s="3">
        <v>18488.4</v>
      </c>
      <c r="F12" s="3">
        <v>7942.2</v>
      </c>
      <c r="G12" s="3">
        <v>0</v>
      </c>
      <c r="H12" s="3">
        <v>561.12</v>
      </c>
      <c r="I12" s="3">
        <f>3538.56+1376.34+6109.28</f>
        <v>11024.18</v>
      </c>
      <c r="J12" s="3">
        <v>68369.9</v>
      </c>
      <c r="K12" s="3">
        <v>11876.08</v>
      </c>
      <c r="L12" s="3">
        <v>19918.95</v>
      </c>
      <c r="M12" s="3">
        <v>7375.09</v>
      </c>
      <c r="N12" s="3"/>
      <c r="O12">
        <f>E12+F12+G12+H12+I12+J12+K12+L12+M12</f>
        <v>145555.91999999998</v>
      </c>
    </row>
    <row r="13" spans="1:15" ht="12.75">
      <c r="A13" s="2" t="s">
        <v>14</v>
      </c>
      <c r="B13" s="3">
        <v>105571</v>
      </c>
      <c r="C13" s="3">
        <v>192514</v>
      </c>
      <c r="D13" s="3">
        <f>D12+B13-C13</f>
        <v>-264717</v>
      </c>
      <c r="E13" s="3">
        <v>18488.4</v>
      </c>
      <c r="F13" s="3">
        <v>7942.2</v>
      </c>
      <c r="G13" s="3">
        <v>0</v>
      </c>
      <c r="H13" s="3">
        <v>561.12</v>
      </c>
      <c r="I13" s="3">
        <f>7018.92+1376.34+6109.28</f>
        <v>14504.54</v>
      </c>
      <c r="J13" s="3">
        <v>107787.41</v>
      </c>
      <c r="K13" s="3">
        <v>12663.25</v>
      </c>
      <c r="L13" s="3">
        <v>20808.8</v>
      </c>
      <c r="M13" s="3">
        <v>9758.57</v>
      </c>
      <c r="N13" s="3"/>
      <c r="O13">
        <f>E13+F13+G13+H13+I13+J13+K13+L13+M13</f>
        <v>192514.29</v>
      </c>
    </row>
    <row r="14" spans="1:15" ht="12.75">
      <c r="A14" s="2" t="s">
        <v>22</v>
      </c>
      <c r="B14" s="3">
        <v>127396</v>
      </c>
      <c r="C14" s="3">
        <v>129872</v>
      </c>
      <c r="D14" s="3">
        <f>D13+B14-C14</f>
        <v>-267193</v>
      </c>
      <c r="E14" s="3">
        <v>21052.04</v>
      </c>
      <c r="F14" s="3">
        <v>7942.2</v>
      </c>
      <c r="G14" s="3">
        <v>0</v>
      </c>
      <c r="H14" s="3">
        <v>0</v>
      </c>
      <c r="I14" s="3">
        <f>5925.76+1376.34+6109.28</f>
        <v>13411.380000000001</v>
      </c>
      <c r="J14" s="3">
        <v>51135.18</v>
      </c>
      <c r="K14" s="3">
        <v>10507.08</v>
      </c>
      <c r="L14" s="6">
        <v>19439.8</v>
      </c>
      <c r="M14" s="3">
        <v>6384.43</v>
      </c>
      <c r="N14" s="3"/>
      <c r="O14">
        <f>E14+F14+G14+H14+I14+J14+K14+L14+M14</f>
        <v>129872.11000000002</v>
      </c>
    </row>
    <row r="15" spans="1:15" ht="26.25" customHeight="1">
      <c r="A15" s="9" t="s">
        <v>23</v>
      </c>
      <c r="B15" s="3">
        <v>115089</v>
      </c>
      <c r="C15" s="3">
        <v>150036</v>
      </c>
      <c r="D15" s="3">
        <f>D14+B15-C15</f>
        <v>-302140</v>
      </c>
      <c r="E15" s="3">
        <v>21052.04</v>
      </c>
      <c r="F15" s="3">
        <v>7942.2</v>
      </c>
      <c r="G15" s="3">
        <v>0</v>
      </c>
      <c r="H15" s="3">
        <v>561.12</v>
      </c>
      <c r="I15" s="3">
        <f>5263.28+1376.34+6109.28</f>
        <v>12748.9</v>
      </c>
      <c r="J15" s="3">
        <v>70122.05</v>
      </c>
      <c r="K15" s="3">
        <v>11465.38</v>
      </c>
      <c r="L15" s="10">
        <v>18618.4</v>
      </c>
      <c r="M15" s="3">
        <v>7526.15</v>
      </c>
      <c r="N15" s="3"/>
      <c r="O15">
        <f>E15+F15+G15+H15+I15+J15+K15+L15+M15</f>
        <v>150036.24</v>
      </c>
    </row>
    <row r="16" spans="1:15" ht="30" customHeight="1">
      <c r="A16" s="9" t="s">
        <v>17</v>
      </c>
      <c r="B16" s="3">
        <v>151395</v>
      </c>
      <c r="C16" s="6">
        <v>159481</v>
      </c>
      <c r="D16" s="3">
        <f>D15+B16-C16</f>
        <v>-310226</v>
      </c>
      <c r="E16" s="3">
        <v>18488.4</v>
      </c>
      <c r="F16" s="3">
        <v>7942.2</v>
      </c>
      <c r="G16" s="3">
        <v>3798.98</v>
      </c>
      <c r="H16" s="6">
        <v>561.12</v>
      </c>
      <c r="I16" s="3">
        <f>1996.26+1376.34+6109.28</f>
        <v>9481.88</v>
      </c>
      <c r="J16" s="6">
        <v>71215.64</v>
      </c>
      <c r="K16" s="6">
        <v>10438.63</v>
      </c>
      <c r="L16" s="6">
        <v>21595.98</v>
      </c>
      <c r="M16" s="6">
        <v>8223</v>
      </c>
      <c r="N16" s="7">
        <v>7734.85</v>
      </c>
      <c r="O16">
        <f>E16+F16+G16+H16+I16+J16+K16+L16+M16+N16</f>
        <v>159480.68000000002</v>
      </c>
    </row>
    <row r="17" spans="1:15" ht="12.75">
      <c r="A17" s="5" t="s">
        <v>10</v>
      </c>
      <c r="B17" s="5">
        <f>SUM(B11:B16)</f>
        <v>727688</v>
      </c>
      <c r="C17" s="5">
        <f>SUM(C11:C16)</f>
        <v>902794</v>
      </c>
      <c r="D17" s="5"/>
      <c r="E17" s="5">
        <f>SUM(E11:E16)</f>
        <v>115556.41</v>
      </c>
      <c r="F17" s="5">
        <f>SUM(F11:F16)</f>
        <v>47409.729999999996</v>
      </c>
      <c r="G17" s="5">
        <f>SUM(G11:G16)</f>
        <v>3798.98</v>
      </c>
      <c r="H17" s="5">
        <f>SUM(H11:H16)</f>
        <v>2244.48</v>
      </c>
      <c r="I17" s="5">
        <f>SUM(I11:I16)</f>
        <v>77927.97</v>
      </c>
      <c r="J17" s="5">
        <f>SUM(J11:J16)</f>
        <v>416171.07</v>
      </c>
      <c r="K17" s="5">
        <f>SUM(K11:K16)</f>
        <v>67765.52</v>
      </c>
      <c r="L17" s="5">
        <f>SUM(L11:L16)</f>
        <v>118966.11</v>
      </c>
      <c r="M17" s="5">
        <f>SUM(M11:M16)</f>
        <v>45219.55</v>
      </c>
      <c r="N17" s="5">
        <f>N16</f>
        <v>7734.85</v>
      </c>
      <c r="O17">
        <f>E17+F17+G17+H17+I17+J17+K17+L17+M17+N17</f>
        <v>902794.67</v>
      </c>
    </row>
  </sheetData>
  <sheetProtection/>
  <mergeCells count="15">
    <mergeCell ref="N6:N9"/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2021-03-28T06:57:28Z</cp:lastPrinted>
  <dcterms:created xsi:type="dcterms:W3CDTF">2012-09-02T06:37:17Z</dcterms:created>
  <dcterms:modified xsi:type="dcterms:W3CDTF">2024-02-27T12:43:19Z</dcterms:modified>
  <cp:category/>
  <cp:version/>
  <cp:contentType/>
  <cp:contentStatus/>
</cp:coreProperties>
</file>