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май-июнь</t>
        </r>
      </text>
    </comment>
  </commentList>
</comments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<sst xmlns="http://schemas.openxmlformats.org/spreadsheetml/2006/main" count="163" uniqueCount="140">
  <si>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</si>
  <si>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</si>
  <si>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</si>
  <si>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</si>
  <si>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</si>
  <si>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</si>
  <si>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</si>
  <si>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</si>
  <si>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</si>
  <si>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</si>
  <si>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</si>
  <si>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</si>
  <si>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</si>
  <si>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</si>
  <si>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</si>
  <si>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</si>
  <si>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</si>
  <si>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</si>
  <si>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</si>
  <si>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</si>
  <si>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</si>
  <si>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</si>
  <si>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</si>
  <si>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</si>
  <si>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</si>
  <si>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</si>
  <si>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</si>
  <si>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</si>
  <si>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</si>
  <si>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</si>
  <si>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</si>
  <si>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</si>
  <si>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</si>
  <si>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</si>
  <si>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</si>
  <si>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</si>
  <si>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</si>
  <si>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</si>
  <si>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</si>
  <si>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</si>
  <si>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</si>
  <si>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</si>
  <si>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</si>
  <si>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</si>
  <si>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</si>
  <si>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</si>
  <si>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</si>
  <si>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</si>
  <si>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</si>
  <si>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</si>
  <si>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</si>
  <si>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</si>
  <si>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</si>
  <si>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</si>
  <si>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</si>
  <si>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</si>
  <si>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</si>
  <si>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</si>
  <si>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</si>
  <si>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</si>
  <si>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</si>
  <si>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</si>
  <si>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</si>
  <si>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</si>
  <si>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</si>
  <si>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</si>
  <si>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</si>
  <si>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</si>
  <si>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</si>
  <si>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</si>
  <si>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</si>
  <si>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</si>
  <si>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</si>
  <si>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</si>
  <si>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</si>
  <si>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</si>
  <si>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</si>
  <si>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</si>
  <si>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</si>
  <si>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</si>
  <si>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</si>
  <si>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</si>
  <si>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</si>
  <si>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</si>
  <si>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</si>
  <si>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</si>
  <si>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</si>
  <si>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</si>
  <si>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</si>
  <si>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</si>
  <si>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</si>
  <si>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</si>
  <si>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</si>
  <si>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</si>
  <si>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</si>
  <si>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</si>
  <si>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</si>
  <si>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</si>
  <si>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</si>
  <si>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</si>
  <si>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</si>
  <si>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</si>
  <si>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</si>
  <si>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</si>
  <si>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</si>
  <si>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</si>
  <si>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</si>
  <si>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</si>
  <si>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</si>
  <si>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</si>
  <si>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</si>
  <si>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</si>
  <si>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</si>
  <si>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</si>
  <si>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</si>
  <si>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</si>
  <si>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</si>
  <si>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</si>
  <si>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</si>
  <si>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</si>
  <si>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</si>
  <si>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</si>
  <si>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</si>
  <si>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</si>
  <si>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</si>
  <si>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</si>
  <si>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</si>
  <si>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</si>
  <si>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</si>
  <si>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</si>
  <si>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</si>
  <si>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</si>
  <si>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(Видикон)</t>
  </si>
  <si>
    <t>октября</t>
  </si>
  <si>
    <t>за   сентябрь-октябрь  2023 г.</t>
  </si>
  <si>
    <t>01.09.2023г.</t>
  </si>
  <si>
    <t>ост.на 01.11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</si>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</sst>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E1" s="60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6">
        <f>L6*524.58*1.302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1912.4088480000003</v>
      </c>
    </row>
    <row r="14" spans="1:13" ht="12.75">
      <c r="A14" t="s">
        <v>97</v>
      </c>
      <c r="J14" s="20">
        <v>5</v>
      </c>
      <c r="K14" s="19" t="s">
        <v>49</v>
      </c>
      <c r="L14" s="25">
        <v>5.4</v>
      </c>
      <c r="M14" s="46">
        <f t="shared" si="0"/>
        <v>3688.217064000001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737.6434128000001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127</v>
      </c>
      <c r="J20" s="20"/>
      <c r="K20" s="27" t="s">
        <v>57</v>
      </c>
      <c r="L20" s="28">
        <f>SUM(L6:L19)</f>
        <v>9.78</v>
      </c>
      <c r="M20" s="33">
        <f>SUM(M6:M19)</f>
        <v>6679.7709048000015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/>
      <c r="M24" s="32">
        <f>L24*524.58*1.302</f>
        <v>0</v>
      </c>
    </row>
    <row r="25" spans="1:13" ht="12.75">
      <c r="A25" t="s">
        <v>107</v>
      </c>
      <c r="J25" s="20">
        <v>2</v>
      </c>
      <c r="K25" s="20"/>
      <c r="L25" s="46"/>
      <c r="M25" s="32">
        <f aca="true" t="shared" si="1" ref="M25:M38">L25*524.58*1.302</f>
        <v>0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64757.66</v>
      </c>
      <c r="K40" s="1" t="s">
        <v>61</v>
      </c>
    </row>
    <row r="41" spans="1:13" ht="12.75">
      <c r="A41" t="s">
        <v>7</v>
      </c>
      <c r="F41" s="5">
        <v>56070.3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0.865848148311721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114.13</f>
        <v>114.13</v>
      </c>
      <c r="J43" s="20">
        <v>1</v>
      </c>
      <c r="K43" s="20" t="s">
        <v>138</v>
      </c>
      <c r="L43" s="25" t="s">
        <v>139</v>
      </c>
      <c r="M43" s="25">
        <f>3*15.9</f>
        <v>47.7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56184.43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46"/>
      <c r="M45" s="32"/>
    </row>
    <row r="46" spans="2:13" ht="12.75">
      <c r="B46" s="1" t="s">
        <v>10</v>
      </c>
      <c r="C46" s="1"/>
      <c r="J46" s="20">
        <v>4</v>
      </c>
      <c r="K46" s="20"/>
      <c r="L46" s="46"/>
      <c r="M46" s="32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(6397+6755)*1.302</f>
        <v>17123.904000000002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(1500+1700)*1.302</f>
        <v>4166.400000000001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21290.304000000004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0.6</v>
      </c>
      <c r="E55" t="s">
        <v>14</v>
      </c>
      <c r="F55" s="5">
        <f>B55*D55</f>
        <v>421.37999999999994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421.37999999999994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1958853</v>
      </c>
      <c r="D58">
        <v>222433.7</v>
      </c>
      <c r="E58">
        <v>2003.5</v>
      </c>
      <c r="F58" s="34">
        <f>C58/D58*E58</f>
        <v>17643.73827122419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6679.7709048000015</v>
      </c>
      <c r="J59" s="20"/>
      <c r="K59" s="20"/>
      <c r="L59" s="30" t="s">
        <v>64</v>
      </c>
      <c r="M59" s="33">
        <f>SUM(M43:M58)</f>
        <v>47.7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47.7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0.81</v>
      </c>
      <c r="E65" t="s">
        <v>14</v>
      </c>
      <c r="F65" s="11">
        <f>B65*D65</f>
        <v>1622.835</v>
      </c>
    </row>
    <row r="66" spans="1:6" ht="12.75">
      <c r="A66" s="61" t="s">
        <v>75</v>
      </c>
      <c r="B66" s="61"/>
      <c r="C66" s="61"/>
      <c r="D66" s="62"/>
      <c r="E66" s="61"/>
      <c r="F66" s="62">
        <v>6007.2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32001.244176024193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0.49</v>
      </c>
      <c r="E70" t="s">
        <v>14</v>
      </c>
      <c r="F70" s="11">
        <f>B70*D70</f>
        <v>981.715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2.86</v>
      </c>
      <c r="E73" t="s">
        <v>14</v>
      </c>
      <c r="F73" s="11">
        <f>B73*D73</f>
        <v>5730.009999999999</v>
      </c>
    </row>
    <row r="74" spans="1:6" ht="12.75">
      <c r="A74" s="4" t="s">
        <v>29</v>
      </c>
      <c r="F74" s="31">
        <f>F70+F73</f>
        <v>6711.724999999999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5.44</v>
      </c>
      <c r="E77" t="s">
        <v>14</v>
      </c>
      <c r="F77" s="11">
        <f>B77*D77</f>
        <v>10899.04</v>
      </c>
    </row>
    <row r="78" spans="1:6" ht="12.75">
      <c r="A78" s="4" t="s">
        <v>31</v>
      </c>
      <c r="F78" s="31">
        <f>SUM(F77)</f>
        <v>10899.04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71323.6931760242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4136.774204209403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f>1035.96+178</f>
        <v>1213.96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f>128.7+70.53</f>
        <v>199.23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f>763.66+409.1</f>
        <v>1172.76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78046.4173802336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136</v>
      </c>
    </row>
    <row r="87" spans="1:6" ht="12.75">
      <c r="A87" s="13"/>
      <c r="B87" s="38">
        <v>45536</v>
      </c>
      <c r="C87" s="39">
        <v>-1185351</v>
      </c>
      <c r="D87" s="42">
        <f>F44</f>
        <v>56184.43</v>
      </c>
      <c r="E87" s="42">
        <f>F85</f>
        <v>78046.4173802336</v>
      </c>
      <c r="F87" s="43">
        <f>C87+D87-E87</f>
        <v>-1207212.9873802336</v>
      </c>
    </row>
    <row r="89" spans="1:6" ht="13.5" thickBot="1">
      <c r="A89" t="s">
        <v>112</v>
      </c>
      <c r="C89" s="49" t="s">
        <v>135</v>
      </c>
      <c r="D89" s="8" t="s">
        <v>113</v>
      </c>
      <c r="E89" s="49">
        <v>45230</v>
      </c>
      <c r="F89" t="s">
        <v>114</v>
      </c>
    </row>
    <row r="90" spans="1:7" ht="13.5" thickBot="1">
      <c r="A90" t="s">
        <v>115</v>
      </c>
      <c r="F90" s="50">
        <f>E87</f>
        <v>78046.4173802336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2023-06-18T05:54:59Z</cp:lastPrinted>
  <dcterms:created xsi:type="dcterms:W3CDTF">2008-08-18T07:30:19Z</dcterms:created>
  <dcterms:modified xsi:type="dcterms:W3CDTF">2024-01-17T11:18:56Z</dcterms:modified>
  <cp:category/>
  <cp:version/>
  <cp:contentType/>
  <cp:contentStatus/>
</cp:coreProperties>
</file>