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<sst xmlns="http://schemas.openxmlformats.org/spreadsheetml/2006/main" count="160" uniqueCount="140">
  <si>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</si>
  <si>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</si>
  <si>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</si>
  <si>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</si>
  <si>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</si>
  <si>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</si>
  <si>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</si>
  <si>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</si>
  <si>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</si>
  <si>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</si>
  <si>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</si>
  <si>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</si>
  <si>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</si>
  <si>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</si>
  <si>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</si>
  <si>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</si>
  <si>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</si>
  <si>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</si>
  <si>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</si>
  <si>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</si>
  <si>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</si>
  <si>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</si>
  <si>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</si>
  <si>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</si>
  <si>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</si>
  <si>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</si>
  <si>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</si>
  <si>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</si>
  <si>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</si>
  <si>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</si>
  <si>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</si>
  <si>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</si>
  <si>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</si>
  <si>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</si>
  <si>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</si>
  <si>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</si>
  <si>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</si>
  <si>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</si>
  <si>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</si>
  <si>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</si>
  <si>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</si>
  <si>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</si>
  <si>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</si>
  <si>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</si>
  <si>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</si>
  <si>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</si>
  <si>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</si>
  <si>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</si>
  <si>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</si>
  <si>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</si>
  <si>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</si>
  <si>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</si>
  <si>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</si>
  <si>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</si>
  <si>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</si>
  <si>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</si>
  <si>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</si>
  <si>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</si>
  <si>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</si>
  <si>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</si>
  <si>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</si>
  <si>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</si>
  <si>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</si>
  <si>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</si>
  <si>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</si>
  <si>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</si>
  <si>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</si>
  <si>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</si>
  <si>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</si>
  <si>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</si>
  <si>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</si>
  <si>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</si>
  <si>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</si>
  <si>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</si>
  <si>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</si>
  <si>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</si>
  <si>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</si>
  <si>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</si>
  <si>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</si>
  <si>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</si>
  <si>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</si>
  <si>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</si>
  <si>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</si>
  <si>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</si>
  <si>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</si>
  <si>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</si>
  <si>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</si>
  <si>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</si>
  <si>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</si>
  <si>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</si>
  <si>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</si>
  <si>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</si>
  <si>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</si>
  <si>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</si>
  <si>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</si>
  <si>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</si>
  <si>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</si>
  <si>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</si>
  <si>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</si>
  <si>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</si>
  <si>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</si>
  <si>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</si>
  <si>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</si>
  <si>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</si>
  <si>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</si>
  <si>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</si>
  <si>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</si>
  <si>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</si>
  <si>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</si>
  <si>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</si>
  <si>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</si>
  <si>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</si>
  <si>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</si>
  <si>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</si>
  <si>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</si>
  <si>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</si>
  <si>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</si>
  <si>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</si>
  <si>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</si>
  <si>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</si>
  <si>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</si>
  <si>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</si>
  <si>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</si>
  <si>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</si>
  <si>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</si>
  <si>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</si>
  <si>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</si>
  <si>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</si>
  <si>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</si>
  <si>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</si>
  <si>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</si>
  <si>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</si>
  <si>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</si>
  <si>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Арендаторы (арендатор, ростелеком, МТС)</t>
  </si>
  <si>
    <t>июня</t>
  </si>
  <si>
    <t>за   май-июнь  2023 г.</t>
  </si>
  <si>
    <t>01.05.2023г.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</si>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</sst>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K24" sqref="K24:L26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5</v>
      </c>
      <c r="E2" s="66">
        <v>6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L6*524.58*1.302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4077.5288652000004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5464.025280000001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983.5245504000001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104</v>
      </c>
      <c r="J20" s="20"/>
      <c r="K20" s="27" t="s">
        <v>57</v>
      </c>
      <c r="L20" s="28">
        <f>SUM(L6:L19)</f>
        <v>15.909999999999998</v>
      </c>
      <c r="M20" s="34">
        <f>SUM(M6:M19)</f>
        <v>10866.580275600001</v>
      </c>
    </row>
    <row r="21" spans="1:11" ht="12.75">
      <c r="A21" t="s">
        <v>128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138</v>
      </c>
      <c r="L24" s="46">
        <v>108.45</v>
      </c>
      <c r="M24" s="33">
        <f aca="true" t="shared" si="1" ref="M24:M35">L24*524.58*1.302*1.15</f>
        <v>85182.44660730001</v>
      </c>
    </row>
    <row r="25" spans="1:13" ht="12.75">
      <c r="A25" t="s">
        <v>108</v>
      </c>
      <c r="J25" s="20">
        <v>2</v>
      </c>
      <c r="K25" s="20" t="s">
        <v>139</v>
      </c>
      <c r="L25" s="46">
        <v>3.12</v>
      </c>
      <c r="M25" s="33">
        <f t="shared" si="1"/>
        <v>2450.61533808</v>
      </c>
    </row>
    <row r="26" spans="1:13" ht="12.75">
      <c r="A26" t="s">
        <v>109</v>
      </c>
      <c r="J26" s="20">
        <v>3</v>
      </c>
      <c r="K26" s="20"/>
      <c r="L26" s="46"/>
      <c r="M26" s="33">
        <f t="shared" si="1"/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108.45</v>
      </c>
      <c r="M36" s="34">
        <f>SUM(M24:M35)</f>
        <v>87633.06194538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89226.88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89451.14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1.0025133681688747</v>
      </c>
      <c r="J42" s="20">
        <v>3</v>
      </c>
      <c r="K42" s="20"/>
      <c r="L42" s="25"/>
      <c r="M42" s="25"/>
    </row>
    <row r="43" spans="1:13" ht="12.75">
      <c r="A43" t="s">
        <v>133</v>
      </c>
      <c r="E43" s="56"/>
      <c r="F43" s="11">
        <f>(513.2*15.76)+400+300</f>
        <v>8788.032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98239.17199999999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6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(6250+6700)*1.302</f>
        <v>16860.9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(2450+2450)*1.302</f>
        <v>6379.8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23240.7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6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0.6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60"/>
    </row>
    <row r="57" spans="1:13" ht="12.75">
      <c r="A57" s="4" t="s">
        <v>18</v>
      </c>
      <c r="B57" s="4"/>
      <c r="J57" s="20">
        <v>18</v>
      </c>
      <c r="K57" s="20"/>
      <c r="L57" s="25"/>
      <c r="M57" s="60"/>
    </row>
    <row r="58" spans="1:13" ht="12.75">
      <c r="A58" t="s">
        <v>19</v>
      </c>
      <c r="C58" s="47">
        <v>1958853</v>
      </c>
      <c r="D58">
        <v>222433.7</v>
      </c>
      <c r="E58">
        <v>2844.4</v>
      </c>
      <c r="F58" s="35">
        <f>C58/D58*E58</f>
        <v>25049.08866417274</v>
      </c>
      <c r="J58" s="20"/>
      <c r="K58" s="20"/>
      <c r="L58" s="31" t="s">
        <v>64</v>
      </c>
      <c r="M58" s="28">
        <f>SUM(M40:M57)</f>
        <v>0</v>
      </c>
    </row>
    <row r="59" spans="1:6" ht="12.75">
      <c r="A59" t="s">
        <v>20</v>
      </c>
      <c r="F59" s="35">
        <f>M20</f>
        <v>10866.580275600001</v>
      </c>
    </row>
    <row r="60" spans="1:6" ht="12.75">
      <c r="A60" t="s">
        <v>21</v>
      </c>
      <c r="F60" s="11">
        <f>M36</f>
        <v>87633.06194538</v>
      </c>
    </row>
    <row r="61" spans="1:6" ht="12.75">
      <c r="A61" t="s">
        <v>74</v>
      </c>
      <c r="F61" s="5">
        <f>0*600*1.302</f>
        <v>0</v>
      </c>
    </row>
    <row r="62" spans="1:6" ht="12.75">
      <c r="A62" t="s">
        <v>22</v>
      </c>
      <c r="F62" s="5">
        <f>M58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0.78</v>
      </c>
      <c r="E65" t="s">
        <v>14</v>
      </c>
      <c r="F65" s="11">
        <f>B65*D65</f>
        <v>2218.632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125767.36288515275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0.49</v>
      </c>
      <c r="E70" t="s">
        <v>14</v>
      </c>
      <c r="F70" s="11">
        <f>B70*D70</f>
        <v>1393.756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3.21</v>
      </c>
      <c r="F73" s="11">
        <f>B73*D73</f>
        <v>9130.524</v>
      </c>
    </row>
    <row r="74" spans="1:6" ht="12.75">
      <c r="A74" s="4" t="s">
        <v>28</v>
      </c>
      <c r="B74" s="1"/>
      <c r="F74" s="32">
        <f>F70+F73</f>
        <v>10524.279999999999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6.08</v>
      </c>
      <c r="F77" s="11">
        <f>B77*D77</f>
        <v>17293.952</v>
      </c>
    </row>
    <row r="78" spans="1:6" ht="12.75">
      <c r="A78" s="4" t="s">
        <v>30</v>
      </c>
      <c r="B78" s="1"/>
      <c r="F78" s="32">
        <f>SUM(F77)</f>
        <v>17293.952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176826.29488515275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10255.92510333886</v>
      </c>
      <c r="I81" s="7"/>
    </row>
    <row r="82" spans="1:9" ht="12.75">
      <c r="A82" s="1"/>
      <c r="B82" s="36" t="s">
        <v>129</v>
      </c>
      <c r="C82" s="45"/>
      <c r="D82" s="1"/>
      <c r="E82" s="53"/>
      <c r="F82" s="57">
        <f>11087.1+4580.34</f>
        <v>15667.44</v>
      </c>
      <c r="I82" s="7"/>
    </row>
    <row r="83" spans="1:9" ht="12.75">
      <c r="A83" s="1"/>
      <c r="B83" s="36" t="s">
        <v>130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131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203202.59998849162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137</v>
      </c>
    </row>
    <row r="87" spans="1:6" ht="12.75">
      <c r="A87" s="13"/>
      <c r="B87" s="39">
        <v>45047</v>
      </c>
      <c r="C87" s="40">
        <v>-1077813</v>
      </c>
      <c r="D87" s="43">
        <f>F44</f>
        <v>98239.17199999999</v>
      </c>
      <c r="E87" s="43">
        <f>F85</f>
        <v>203202.59998849162</v>
      </c>
      <c r="F87" s="44">
        <f>C87+D87-E87</f>
        <v>-1182776.4279884915</v>
      </c>
    </row>
    <row r="89" spans="1:6" ht="13.5" thickBot="1">
      <c r="A89" t="s">
        <v>113</v>
      </c>
      <c r="C89" s="49" t="s">
        <v>136</v>
      </c>
      <c r="D89" s="8" t="s">
        <v>114</v>
      </c>
      <c r="E89" s="49">
        <v>45107</v>
      </c>
      <c r="F89" t="s">
        <v>115</v>
      </c>
    </row>
    <row r="90" spans="1:7" ht="13.5" thickBot="1">
      <c r="A90" t="s">
        <v>116</v>
      </c>
      <c r="F90" s="50">
        <f>E87</f>
        <v>203202.59998849162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2023-01-12T16:18:33Z</cp:lastPrinted>
  <dcterms:created xsi:type="dcterms:W3CDTF">2008-08-18T07:30:19Z</dcterms:created>
  <dcterms:modified xsi:type="dcterms:W3CDTF">2023-07-24T11:22:06Z</dcterms:modified>
  <cp:category/>
  <cp:version/>
  <cp:contentType/>
  <cp:contentStatus/>
</cp:coreProperties>
</file>