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<sst xmlns="http://schemas.openxmlformats.org/spreadsheetml/2006/main" count="24" uniqueCount="24">
  <si>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</si>
  <si>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</si>
  <si>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</si>
  <si>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</si>
  <si>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</si>
  <si>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</si>
  <si>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</si>
  <si>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</si>
  <si>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</si>
  <si>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</si>
  <si>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</si>
  <si>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</si>
  <si>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</si>
  <si>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</si>
  <si>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</si>
  <si>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</si>
  <si>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</si>
  <si>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январь-февраль</t>
  </si>
  <si>
    <t>март-апрель</t>
  </si>
  <si>
    <t xml:space="preserve">Сводная ведомость доходов и расходов за 2023 год по ул. Белякова д.6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</si>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</sst>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0" t="s">
        <v>12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14</v>
      </c>
      <c r="J6" s="16" t="s">
        <v>6</v>
      </c>
      <c r="K6" s="16" t="s">
        <v>8</v>
      </c>
      <c r="L6" s="16" t="s">
        <v>9</v>
      </c>
      <c r="M6" s="16" t="s">
        <v>13</v>
      </c>
      <c r="N6" s="30" t="s">
        <v>15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11</v>
      </c>
      <c r="H7" s="22" t="s">
        <v>5</v>
      </c>
      <c r="I7" s="28"/>
      <c r="J7" s="17"/>
      <c r="K7" s="17"/>
      <c r="L7" s="17"/>
      <c r="M7" s="17"/>
      <c r="N7" s="31"/>
    </row>
    <row r="8" spans="1:14" ht="12.75">
      <c r="A8" s="11"/>
      <c r="B8" s="14"/>
      <c r="C8" s="14"/>
      <c r="D8" s="14"/>
      <c r="E8" s="23"/>
      <c r="F8" s="23"/>
      <c r="G8" s="26"/>
      <c r="H8" s="23"/>
      <c r="I8" s="28"/>
      <c r="J8" s="17"/>
      <c r="K8" s="17"/>
      <c r="L8" s="17"/>
      <c r="M8" s="17"/>
      <c r="N8" s="31"/>
    </row>
    <row r="9" spans="1:14" ht="12.75">
      <c r="A9" s="12"/>
      <c r="B9" s="15"/>
      <c r="C9" s="15"/>
      <c r="D9" s="15"/>
      <c r="E9" s="24"/>
      <c r="F9" s="24"/>
      <c r="G9" s="27"/>
      <c r="H9" s="24"/>
      <c r="I9" s="29"/>
      <c r="J9" s="18"/>
      <c r="K9" s="18"/>
      <c r="L9" s="18"/>
      <c r="M9" s="18"/>
      <c r="N9" s="31"/>
    </row>
    <row r="10" spans="1:14" ht="12.75">
      <c r="A10" s="2" t="s">
        <v>20</v>
      </c>
      <c r="B10" s="3"/>
      <c r="C10" s="3"/>
      <c r="D10" s="3">
        <v>-801568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5.5" customHeight="1">
      <c r="A11" s="9" t="s">
        <v>17</v>
      </c>
      <c r="B11" s="3">
        <v>73751</v>
      </c>
      <c r="C11" s="3">
        <v>113681</v>
      </c>
      <c r="D11" s="3">
        <f>D10+B11-C11</f>
        <v>-841498</v>
      </c>
      <c r="E11" s="3">
        <v>15814.09</v>
      </c>
      <c r="F11" s="3">
        <v>6171.48</v>
      </c>
      <c r="G11" s="3">
        <v>0</v>
      </c>
      <c r="H11" s="3">
        <v>0</v>
      </c>
      <c r="I11" s="3">
        <f>18301.68+452.94</f>
        <v>18754.62</v>
      </c>
      <c r="J11" s="3">
        <v>43303.59</v>
      </c>
      <c r="K11" s="3">
        <v>8988.3</v>
      </c>
      <c r="L11" s="3">
        <v>15445.09</v>
      </c>
      <c r="M11" s="3">
        <v>5203.91</v>
      </c>
      <c r="N11" s="3"/>
      <c r="O11">
        <f>E11+F11+G11+H11+I11+J11+K11+L11+M11</f>
        <v>113681.08</v>
      </c>
    </row>
    <row r="12" spans="1:15" ht="12.75">
      <c r="A12" s="2" t="s">
        <v>18</v>
      </c>
      <c r="B12" s="3">
        <v>89208</v>
      </c>
      <c r="C12" s="3">
        <v>325523</v>
      </c>
      <c r="D12" s="3">
        <f>D11+B12-C12</f>
        <v>-1077813</v>
      </c>
      <c r="E12" s="3">
        <v>16860.9</v>
      </c>
      <c r="F12" s="3">
        <v>6379.8</v>
      </c>
      <c r="G12" s="3">
        <v>0</v>
      </c>
      <c r="H12" s="3">
        <v>0</v>
      </c>
      <c r="I12" s="3">
        <f>6530.04+452.94</f>
        <v>6982.98</v>
      </c>
      <c r="J12" s="3">
        <v>251412.45</v>
      </c>
      <c r="K12" s="3">
        <v>9870.07</v>
      </c>
      <c r="L12" s="3">
        <v>16554.41</v>
      </c>
      <c r="M12" s="3">
        <v>17462.5</v>
      </c>
      <c r="N12" s="3"/>
      <c r="O12">
        <f>E12+F12+G12+H12+I12+J12+K12+L12+M12</f>
        <v>325523.11</v>
      </c>
    </row>
    <row r="13" spans="1:15" ht="12.75">
      <c r="A13" s="2" t="s">
        <v>21</v>
      </c>
      <c r="B13" s="3">
        <v>98239</v>
      </c>
      <c r="C13" s="3">
        <v>203203</v>
      </c>
      <c r="D13" s="3">
        <f>D12+B13-C13</f>
        <v>-1182777</v>
      </c>
      <c r="E13" s="3">
        <v>16860.9</v>
      </c>
      <c r="F13" s="3">
        <v>6379.8</v>
      </c>
      <c r="G13" s="3">
        <v>0</v>
      </c>
      <c r="H13" s="3">
        <v>0</v>
      </c>
      <c r="I13" s="3">
        <f>15667.44+452.94</f>
        <v>16120.380000000001</v>
      </c>
      <c r="J13" s="3">
        <v>125767.36</v>
      </c>
      <c r="K13" s="3">
        <v>10524.28</v>
      </c>
      <c r="L13" s="3">
        <v>17293.95</v>
      </c>
      <c r="M13" s="3">
        <v>10255.93</v>
      </c>
      <c r="N13" s="3"/>
      <c r="O13">
        <f>E13+F13+G13+H13+I13+J13+K13+L13+M13</f>
        <v>203202.6</v>
      </c>
    </row>
    <row r="14" spans="1:15" ht="12.75">
      <c r="A14" s="2" t="s">
        <v>22</v>
      </c>
      <c r="B14" s="3">
        <v>84317</v>
      </c>
      <c r="C14" s="3">
        <v>126380</v>
      </c>
      <c r="D14" s="3">
        <f>D13+B14-C14</f>
        <v>-1224840</v>
      </c>
      <c r="E14" s="3">
        <v>20531.24</v>
      </c>
      <c r="F14" s="3">
        <v>6379.8</v>
      </c>
      <c r="G14" s="3">
        <v>0</v>
      </c>
      <c r="H14" s="3">
        <v>0</v>
      </c>
      <c r="I14" s="3">
        <f>452.94</f>
        <v>452.94</v>
      </c>
      <c r="J14" s="3">
        <v>67223.85</v>
      </c>
      <c r="K14" s="3">
        <v>8732.31</v>
      </c>
      <c r="L14" s="3">
        <v>16156.19</v>
      </c>
      <c r="M14" s="3">
        <v>6903.36</v>
      </c>
      <c r="N14" s="3"/>
      <c r="O14">
        <f>E14+F14+G14+H14+I14+J14+K14+L14+M14</f>
        <v>126379.69</v>
      </c>
    </row>
    <row r="15" spans="1:15" ht="29.25" customHeight="1">
      <c r="A15" s="9" t="s">
        <v>23</v>
      </c>
      <c r="B15" s="3">
        <v>78501</v>
      </c>
      <c r="C15" s="3">
        <v>115048</v>
      </c>
      <c r="D15" s="3">
        <f>D14+B15-C15</f>
        <v>-1261387</v>
      </c>
      <c r="E15" s="3">
        <v>20531.24</v>
      </c>
      <c r="F15" s="3">
        <v>6379.8</v>
      </c>
      <c r="G15" s="3">
        <v>0</v>
      </c>
      <c r="H15" s="3">
        <v>0</v>
      </c>
      <c r="I15" s="3">
        <f>452.94</f>
        <v>452.94</v>
      </c>
      <c r="J15" s="3">
        <v>56399.84</v>
      </c>
      <c r="K15" s="3">
        <v>9528.74</v>
      </c>
      <c r="L15" s="3">
        <v>15473.54</v>
      </c>
      <c r="M15" s="3">
        <v>6282.16</v>
      </c>
      <c r="N15" s="3"/>
      <c r="O15">
        <f>E15+F15+G15+H15+I15+J15+K15+L15+M15</f>
        <v>115048.26000000001</v>
      </c>
    </row>
    <row r="16" spans="1:15" ht="27.75" customHeight="1">
      <c r="A16" s="9" t="s">
        <v>16</v>
      </c>
      <c r="B16" s="6">
        <v>163997</v>
      </c>
      <c r="C16" s="7">
        <v>116274</v>
      </c>
      <c r="D16" s="3">
        <f>D15+B16-C16</f>
        <v>-1213664</v>
      </c>
      <c r="E16" s="3">
        <v>14894.88</v>
      </c>
      <c r="F16" s="3">
        <v>6379.8</v>
      </c>
      <c r="G16" s="3">
        <v>3157.28</v>
      </c>
      <c r="H16" s="3">
        <v>0</v>
      </c>
      <c r="I16" s="3">
        <f>452.94</f>
        <v>452.94</v>
      </c>
      <c r="J16" s="7">
        <v>51987.6</v>
      </c>
      <c r="K16" s="7">
        <v>8675.42</v>
      </c>
      <c r="L16" s="7">
        <v>17948.16</v>
      </c>
      <c r="M16" s="7">
        <v>6349.35</v>
      </c>
      <c r="N16" s="7">
        <v>6428.34</v>
      </c>
      <c r="O16">
        <f>E16+F16+G16+H16+I16+J16+K16+L16+M16+N16</f>
        <v>116273.77</v>
      </c>
    </row>
    <row r="17" spans="1:15" ht="12.75">
      <c r="A17" s="5" t="s">
        <v>10</v>
      </c>
      <c r="B17" s="5">
        <f>SUM(B11:B16)</f>
        <v>588013</v>
      </c>
      <c r="C17" s="5">
        <f>SUM(C11:C16)</f>
        <v>1000109</v>
      </c>
      <c r="D17" s="5"/>
      <c r="E17" s="5">
        <f>SUM(E11:E16)</f>
        <v>105493.25000000001</v>
      </c>
      <c r="F17" s="5">
        <f>SUM(F11:F16)</f>
        <v>38070.479999999996</v>
      </c>
      <c r="G17" s="5">
        <f>SUM(G11:G16)</f>
        <v>3157.28</v>
      </c>
      <c r="H17" s="5">
        <f>SUM(H11:H16)</f>
        <v>0</v>
      </c>
      <c r="I17" s="5">
        <f>SUM(I11:I16)</f>
        <v>43216.8</v>
      </c>
      <c r="J17" s="5">
        <f>SUM(J11:J16)</f>
        <v>596094.69</v>
      </c>
      <c r="K17" s="5">
        <f>SUM(K11:K16)</f>
        <v>56319.119999999995</v>
      </c>
      <c r="L17" s="5">
        <f>SUM(L11:L16)</f>
        <v>98871.34</v>
      </c>
      <c r="M17" s="5">
        <f>SUM(M11:M16)</f>
        <v>52457.21</v>
      </c>
      <c r="N17" s="5">
        <f>N16</f>
        <v>6428.34</v>
      </c>
      <c r="O17">
        <f>E17+F17+G17+H17+I17+J17+K17+L17+M17+N17</f>
        <v>1000108.5099999999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2021-03-28T06:56:19Z</cp:lastPrinted>
  <dcterms:created xsi:type="dcterms:W3CDTF">2012-09-02T06:37:17Z</dcterms:created>
  <dcterms:modified xsi:type="dcterms:W3CDTF">2024-02-27T10:39:53Z</dcterms:modified>
  <cp:category/>
  <cp:version/>
  <cp:contentType/>
  <cp:contentStatus/>
</cp:coreProperties>
</file>