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<sst xmlns="http://schemas.openxmlformats.org/spreadsheetml/2006/main" count="163" uniqueCount="140">
  <si>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</si>
  <si>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</si>
  <si>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</si>
  <si>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</si>
  <si>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</si>
  <si>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</si>
  <si>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</si>
  <si>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</si>
  <si>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</si>
  <si>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</si>
  <si>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</si>
  <si>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</si>
  <si>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</si>
  <si>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</si>
  <si>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</si>
  <si>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</si>
  <si>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</si>
  <si>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</si>
  <si>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</si>
  <si>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</si>
  <si>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</si>
  <si>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</si>
  <si>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</si>
  <si>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</si>
  <si>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</si>
  <si>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</si>
  <si>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</si>
  <si>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</si>
  <si>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</si>
  <si>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</si>
  <si>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</si>
  <si>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</si>
  <si>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</si>
  <si>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</si>
  <si>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</si>
  <si>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</si>
  <si>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</si>
  <si>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</si>
  <si>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</si>
  <si>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</si>
  <si>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</si>
  <si>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</si>
  <si>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</si>
  <si>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</si>
  <si>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</si>
  <si>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</si>
  <si>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</si>
  <si>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</si>
  <si>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</si>
  <si>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</si>
  <si>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</si>
  <si>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</si>
  <si>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</si>
  <si>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</si>
  <si>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</si>
  <si>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</si>
  <si>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</si>
  <si>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</si>
  <si>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</si>
  <si>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</si>
  <si>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</si>
  <si>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</si>
  <si>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</si>
  <si>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</si>
  <si>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</si>
  <si>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</si>
  <si>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</si>
  <si>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</si>
  <si>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</si>
  <si>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</si>
  <si>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</si>
  <si>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</si>
  <si>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</si>
  <si>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</si>
  <si>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</si>
  <si>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</si>
  <si>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</si>
  <si>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</si>
  <si>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</si>
  <si>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</si>
  <si>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</si>
  <si>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</si>
  <si>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</si>
  <si>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</si>
  <si>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</si>
  <si>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</si>
  <si>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</si>
  <si>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</si>
  <si>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</si>
  <si>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</si>
  <si>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</si>
  <si>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</si>
  <si>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</si>
  <si>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</si>
  <si>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</si>
  <si>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</si>
  <si>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</si>
  <si>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</si>
  <si>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</si>
  <si>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</si>
  <si>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</si>
  <si>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</si>
  <si>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</si>
  <si>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</si>
  <si>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</si>
  <si>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</si>
  <si>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</si>
  <si>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</si>
  <si>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</si>
  <si>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</si>
  <si>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</si>
  <si>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</si>
  <si>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</si>
  <si>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</si>
  <si>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</si>
  <si>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</si>
  <si>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</si>
  <si>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</si>
  <si>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</si>
  <si>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</si>
  <si>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</si>
  <si>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</si>
  <si>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</si>
  <si>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</si>
  <si>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</si>
  <si>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</si>
  <si>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</si>
  <si>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</si>
  <si>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</si>
  <si>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</si>
  <si>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</si>
  <si>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</si>
  <si>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МТС)</t>
  </si>
  <si>
    <t>июня</t>
  </si>
  <si>
    <t>за   май-июнь  2023 г.</t>
  </si>
  <si>
    <t>01.05.2023г.</t>
  </si>
  <si>
    <t>ост.на 01.07</t>
  </si>
  <si>
    <t>ремонт кровли (договор) кв.32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</si>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</sst>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K25" sqref="K25:L2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E2" s="62">
        <v>6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L6*524.58*1.302</f>
        <v>2240.2503648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5498.175438000001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5388.8949324000005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2745.6727032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4098.01896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34.839999999999996</v>
      </c>
      <c r="M20" s="34">
        <f>SUM(M6:M19)</f>
        <v>23795.830094400004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/>
      <c r="M24" s="33">
        <v>47520</v>
      </c>
    </row>
    <row r="25" spans="1:13" ht="12.75">
      <c r="A25" t="s">
        <v>107</v>
      </c>
      <c r="J25" s="20">
        <v>2</v>
      </c>
      <c r="K25" s="20" t="s">
        <v>138</v>
      </c>
      <c r="L25" s="47">
        <v>89.2</v>
      </c>
      <c r="M25" s="33">
        <f aca="true" t="shared" si="1" ref="M25:M36">L25*524.58*1.15*1.302</f>
        <v>70062.4641528</v>
      </c>
    </row>
    <row r="26" spans="1:13" ht="12.75">
      <c r="A26" t="s">
        <v>108</v>
      </c>
      <c r="J26" s="20">
        <v>3</v>
      </c>
      <c r="K26" s="20" t="s">
        <v>139</v>
      </c>
      <c r="L26" s="47">
        <v>3.12</v>
      </c>
      <c r="M26" s="33">
        <f t="shared" si="1"/>
        <v>2450.61533808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92.32000000000001</v>
      </c>
      <c r="M37" s="34">
        <f>SUM(M24:M36)</f>
        <v>120033.07949088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94275.44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88834.36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0.9422852866027461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132</v>
      </c>
      <c r="B43" s="7"/>
      <c r="C43" s="7"/>
      <c r="D43" s="7"/>
      <c r="E43" s="7"/>
      <c r="F43" s="5">
        <f>400+300</f>
        <v>700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89534.36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(4150+4150)*1.302</f>
        <v>10806.6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15884.400000000001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0.6</v>
      </c>
      <c r="E56" t="s">
        <v>14</v>
      </c>
      <c r="F56" s="11">
        <f>B56*D56</f>
        <v>599.52</v>
      </c>
    </row>
    <row r="57" spans="1:6" ht="12.75">
      <c r="A57" s="4" t="s">
        <v>17</v>
      </c>
      <c r="B57" s="10"/>
      <c r="C57" s="10"/>
      <c r="F57" s="32">
        <f>SUM(F54:F56)</f>
        <v>599.52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1958853</v>
      </c>
      <c r="D59">
        <v>222433.7</v>
      </c>
      <c r="E59">
        <v>2983.9</v>
      </c>
      <c r="F59" s="35">
        <f>C59/D59*E59</f>
        <v>26277.589532071805</v>
      </c>
    </row>
    <row r="60" spans="1:6" ht="12.75">
      <c r="A60" t="s">
        <v>20</v>
      </c>
      <c r="F60" s="35">
        <f>M20</f>
        <v>23795.830094400004</v>
      </c>
    </row>
    <row r="61" spans="1:6" ht="12.75">
      <c r="A61" t="s">
        <v>21</v>
      </c>
      <c r="F61" s="11">
        <f>M37</f>
        <v>120033.07949088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0.78</v>
      </c>
      <c r="E66" t="s">
        <v>14</v>
      </c>
      <c r="F66" s="11">
        <f>B66*D66</f>
        <v>2327.442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172433.94111735182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3.21</v>
      </c>
      <c r="E74" t="s">
        <v>14</v>
      </c>
      <c r="F74" s="11">
        <f>B74*D74</f>
        <v>9578.319</v>
      </c>
    </row>
    <row r="75" spans="1:6" ht="12.75">
      <c r="A75" s="4" t="s">
        <v>29</v>
      </c>
      <c r="F75" s="32">
        <f>F71+F74</f>
        <v>11040.43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6.08</v>
      </c>
      <c r="E78" t="s">
        <v>14</v>
      </c>
      <c r="F78" s="11">
        <f>B78*D78</f>
        <v>18142.112</v>
      </c>
    </row>
    <row r="79" spans="1:6" ht="12.75">
      <c r="A79" s="4" t="s">
        <v>31</v>
      </c>
      <c r="F79" s="32">
        <f>SUM(F78)</f>
        <v>18142.112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218100.40311735182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12649.823380806405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f>8869.68+6972.36</f>
        <v>15842.04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130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247069.58649815823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136</v>
      </c>
    </row>
    <row r="88" spans="1:6" ht="12.75">
      <c r="A88" s="13"/>
      <c r="B88" s="39">
        <v>45047</v>
      </c>
      <c r="C88" s="40">
        <v>-514211</v>
      </c>
      <c r="D88" s="43">
        <f>F44</f>
        <v>89534.36</v>
      </c>
      <c r="E88" s="43">
        <f>F86</f>
        <v>247069.58649815823</v>
      </c>
      <c r="F88" s="44">
        <f>C88+D88-E88</f>
        <v>-671746.2264981582</v>
      </c>
    </row>
    <row r="90" spans="1:6" ht="13.5" thickBot="1">
      <c r="A90" t="s">
        <v>112</v>
      </c>
      <c r="C90" s="53" t="s">
        <v>135</v>
      </c>
      <c r="D90" s="8" t="s">
        <v>113</v>
      </c>
      <c r="E90" s="53">
        <v>45107</v>
      </c>
      <c r="F90" t="s">
        <v>114</v>
      </c>
    </row>
    <row r="91" spans="1:7" ht="13.5" thickBot="1">
      <c r="A91" t="s">
        <v>115</v>
      </c>
      <c r="F91" s="54">
        <f>E88</f>
        <v>247069.58649815823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2023-07-24T11:29:35Z</dcterms:modified>
  <cp:category/>
  <cp:version/>
  <cp:contentType/>
  <cp:contentStatus/>
</cp:coreProperties>
</file>