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<sst xmlns="http://schemas.openxmlformats.org/spreadsheetml/2006/main" count="162" uniqueCount="139">
  <si>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</si>
  <si>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</si>
  <si>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</si>
  <si>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</si>
  <si>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</si>
  <si>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</si>
  <si>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</si>
  <si>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</si>
  <si>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</si>
  <si>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</si>
  <si>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</si>
  <si>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</si>
  <si>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</si>
  <si>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</si>
  <si>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</si>
  <si>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</si>
  <si>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</si>
  <si>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</si>
  <si>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</si>
  <si>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</si>
  <si>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</si>
  <si>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</si>
  <si>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</si>
  <si>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</si>
  <si>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</si>
  <si>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</si>
  <si>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</si>
  <si>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</si>
  <si>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</si>
  <si>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</si>
  <si>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</si>
  <si>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</si>
  <si>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</si>
  <si>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</si>
  <si>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</si>
  <si>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</si>
  <si>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</si>
  <si>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</si>
  <si>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</si>
  <si>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</si>
  <si>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</si>
  <si>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</si>
  <si>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</si>
  <si>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</si>
  <si>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</si>
  <si>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</si>
  <si>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</si>
  <si>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</si>
  <si>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</si>
  <si>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</si>
  <si>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</si>
  <si>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</si>
  <si>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</si>
  <si>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</si>
  <si>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</si>
  <si>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</si>
  <si>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</si>
  <si>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</si>
  <si>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</si>
  <si>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</si>
  <si>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</si>
  <si>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</si>
  <si>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</si>
  <si>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</si>
  <si>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</si>
  <si>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</si>
  <si>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</si>
  <si>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</si>
  <si>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</si>
  <si>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</si>
  <si>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</si>
  <si>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</si>
  <si>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</si>
  <si>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</si>
  <si>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</si>
  <si>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</si>
  <si>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</si>
  <si>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</si>
  <si>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</si>
  <si>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</si>
  <si>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</si>
  <si>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</si>
  <si>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</si>
  <si>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</si>
  <si>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</si>
  <si>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</si>
  <si>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</si>
  <si>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</si>
  <si>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</si>
  <si>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</si>
  <si>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</si>
  <si>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</si>
  <si>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</si>
  <si>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</si>
  <si>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</si>
  <si>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</si>
  <si>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</si>
  <si>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</si>
  <si>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</si>
  <si>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</si>
  <si>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</si>
  <si>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</si>
  <si>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</si>
  <si>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</si>
  <si>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</si>
  <si>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</si>
  <si>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</si>
  <si>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</si>
  <si>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</si>
  <si>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</si>
  <si>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</si>
  <si>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</si>
  <si>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</si>
  <si>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</si>
  <si>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</si>
  <si>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</si>
  <si>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</si>
  <si>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</si>
  <si>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</si>
  <si>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</si>
  <si>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</si>
  <si>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</si>
  <si>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</si>
  <si>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</si>
  <si>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</si>
  <si>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</si>
  <si>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</si>
  <si>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</si>
  <si>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</si>
  <si>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</si>
  <si>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</si>
  <si>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</si>
  <si>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0</t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</si>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</sst>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K24" sqref="K24:L25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135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7" t="s">
        <v>132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0.5</v>
      </c>
      <c r="M20" s="34">
        <f>SUM(M6:M19)</f>
        <v>104.27327400000001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>
        <v>99.5</v>
      </c>
      <c r="M24" s="33">
        <f aca="true" t="shared" si="1" ref="M24:M31">L24*160.174*1.302*1.15</f>
        <v>23862.9387549</v>
      </c>
    </row>
    <row r="25" spans="1:13" ht="12.75">
      <c r="A25" t="s">
        <v>106</v>
      </c>
      <c r="J25" s="20">
        <v>2</v>
      </c>
      <c r="K25" s="20" t="s">
        <v>138</v>
      </c>
      <c r="L25" s="25">
        <v>3.12</v>
      </c>
      <c r="M25" s="33">
        <f t="shared" si="1"/>
        <v>748.265014224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102.62</v>
      </c>
      <c r="M32" s="34">
        <f>SUM(M24:M31)</f>
        <v>24611.203769123997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/>
      <c r="L36" s="23"/>
      <c r="M36" s="23"/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v>25385.71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23401.64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0.9218430368896517</v>
      </c>
      <c r="J42" s="23">
        <v>7</v>
      </c>
      <c r="K42" s="44"/>
      <c r="L42" s="23"/>
      <c r="M42" s="23"/>
    </row>
    <row r="43" spans="1:13" ht="12.75">
      <c r="A43" t="s">
        <v>131</v>
      </c>
      <c r="F43" s="5">
        <f>250+105</f>
        <v>355</v>
      </c>
      <c r="J43" s="23">
        <v>8</v>
      </c>
      <c r="K43" s="45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23756.64</v>
      </c>
      <c r="J44" s="20"/>
      <c r="K44" s="20"/>
      <c r="L44" s="30" t="s">
        <v>64</v>
      </c>
      <c r="M44" s="34">
        <f>SUM(M36:M43)</f>
        <v>0</v>
      </c>
    </row>
    <row r="46" spans="2:3" ht="12.75">
      <c r="B46" s="1" t="s">
        <v>10</v>
      </c>
      <c r="C46" s="1"/>
    </row>
    <row r="48" spans="1:6" ht="12.75">
      <c r="A48" s="4" t="s">
        <v>11</v>
      </c>
      <c r="B48" s="4"/>
      <c r="C48" s="4"/>
      <c r="D48" s="4"/>
      <c r="E48" s="4"/>
      <c r="F48" s="4"/>
    </row>
    <row r="49" spans="1:6" ht="12.75">
      <c r="A49" t="s">
        <v>12</v>
      </c>
      <c r="F49" s="11">
        <f>(7593.8)*1.302</f>
        <v>9887.1276</v>
      </c>
    </row>
    <row r="50" spans="1:6" ht="12.75">
      <c r="A50" s="6" t="s">
        <v>79</v>
      </c>
      <c r="F50" s="11">
        <f>(1575)*1.302</f>
        <v>2050.65</v>
      </c>
    </row>
    <row r="51" spans="1:6" ht="12.75">
      <c r="A51" s="55" t="s">
        <v>83</v>
      </c>
      <c r="B51" s="48"/>
      <c r="C51" s="48"/>
      <c r="D51" s="48"/>
      <c r="E51" s="56">
        <v>0</v>
      </c>
      <c r="F51" s="57">
        <f>E51*E33</f>
        <v>0</v>
      </c>
    </row>
    <row r="52" spans="1:6" ht="12.75">
      <c r="A52" s="4" t="s">
        <v>33</v>
      </c>
      <c r="F52" s="32">
        <f>F49+F50+F51</f>
        <v>11937.7776</v>
      </c>
    </row>
    <row r="53" ht="12.75">
      <c r="A53" s="4" t="s">
        <v>15</v>
      </c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304061</v>
      </c>
      <c r="D58">
        <v>224780.8</v>
      </c>
      <c r="E58">
        <v>1537.6</v>
      </c>
      <c r="F58" s="35">
        <f>C58/D58*E58</f>
        <v>2079.911600990832</v>
      </c>
    </row>
    <row r="59" spans="1:6" ht="12.75">
      <c r="A59" t="s">
        <v>19</v>
      </c>
      <c r="F59" s="35">
        <f>M20</f>
        <v>104.27327400000001</v>
      </c>
    </row>
    <row r="60" spans="1:6" ht="12.75">
      <c r="A60" t="s">
        <v>20</v>
      </c>
      <c r="F60" s="11">
        <f>M32</f>
        <v>24611.203769123997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M44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0.29</v>
      </c>
      <c r="E65" t="s">
        <v>14</v>
      </c>
      <c r="F65" s="11">
        <f>B65*D65</f>
        <v>456.34399999999994</v>
      </c>
    </row>
    <row r="66" spans="1:6" ht="12.75">
      <c r="A66" s="48" t="s">
        <v>74</v>
      </c>
      <c r="B66" s="48"/>
      <c r="C66" s="48"/>
      <c r="D66" s="57"/>
      <c r="E66" s="48"/>
      <c r="F66" s="57">
        <v>0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27251.73264411483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</v>
      </c>
      <c r="E70" t="s">
        <v>14</v>
      </c>
      <c r="F70" s="11">
        <f>B70*D70</f>
        <v>314.72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1.26</v>
      </c>
      <c r="E73" t="s">
        <v>14</v>
      </c>
      <c r="F73" s="11">
        <f>B73*D73</f>
        <v>1982.7359999999999</v>
      </c>
    </row>
    <row r="74" spans="1:6" ht="12.75">
      <c r="A74" s="4" t="s">
        <v>28</v>
      </c>
      <c r="F74" s="32">
        <f>F70+F73</f>
        <v>2297.456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2.6</v>
      </c>
      <c r="E77" t="s">
        <v>14</v>
      </c>
      <c r="F77" s="11">
        <f>B77*D77</f>
        <v>4091.36</v>
      </c>
    </row>
    <row r="78" spans="1:6" ht="12.75">
      <c r="A78" s="4" t="s">
        <v>31</v>
      </c>
      <c r="F78" s="32">
        <f>SUM(F77)</f>
        <v>4091.36</v>
      </c>
    </row>
    <row r="79" spans="1:6" ht="12.75">
      <c r="A79" s="58" t="s">
        <v>77</v>
      </c>
      <c r="B79" s="48"/>
      <c r="C79" s="48"/>
      <c r="D79" s="56">
        <v>0</v>
      </c>
      <c r="E79" s="48"/>
      <c r="F79" s="59">
        <f>D79*E33</f>
        <v>0</v>
      </c>
    </row>
    <row r="80" spans="1:8" ht="12.75">
      <c r="A80" s="1" t="s">
        <v>32</v>
      </c>
      <c r="B80" s="1"/>
      <c r="F80" s="32">
        <f>F52+F56+F68+F74+F78+F79</f>
        <v>45578.326244114825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2643.5429221586596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3"/>
      <c r="F82" s="54">
        <v>1260.24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3"/>
      <c r="F83" s="54">
        <f>2*188.75</f>
        <v>377.5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3"/>
      <c r="F84" s="54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49859.60916627348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136</v>
      </c>
    </row>
    <row r="87" spans="1:6" ht="12.75">
      <c r="A87" s="13"/>
      <c r="B87" s="39">
        <v>44743</v>
      </c>
      <c r="C87" s="40">
        <v>-740205</v>
      </c>
      <c r="D87" s="42">
        <f>F44</f>
        <v>23756.64</v>
      </c>
      <c r="E87" s="42">
        <f>F85</f>
        <v>49859.60916627348</v>
      </c>
      <c r="F87" s="43">
        <f>C87+D87-E87</f>
        <v>-766307.9691662735</v>
      </c>
    </row>
    <row r="89" spans="1:6" ht="13.5" thickBot="1">
      <c r="A89" t="s">
        <v>111</v>
      </c>
      <c r="C89" s="50">
        <v>44743</v>
      </c>
      <c r="D89" s="8" t="s">
        <v>112</v>
      </c>
      <c r="E89" s="50">
        <v>44773</v>
      </c>
      <c r="F89" t="s">
        <v>113</v>
      </c>
    </row>
    <row r="90" spans="1:7" ht="13.5" thickBot="1">
      <c r="A90" t="s">
        <v>114</v>
      </c>
      <c r="F90" s="51">
        <f>E87</f>
        <v>49859.60916627348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2017-08-21T12:50:36Z</cp:lastPrinted>
  <dcterms:created xsi:type="dcterms:W3CDTF">2008-08-18T07:30:19Z</dcterms:created>
  <dcterms:modified xsi:type="dcterms:W3CDTF">2022-09-28T12:48:02Z</dcterms:modified>
  <cp:category/>
  <cp:version/>
  <cp:contentType/>
  <cp:contentStatus/>
</cp:coreProperties>
</file>