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<sst xmlns="http://schemas.openxmlformats.org/spreadsheetml/2006/main" count="29" uniqueCount="29">
  <si>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</si>
  <si>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</si>
  <si>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</si>
  <si>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</si>
  <si>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</si>
  <si>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</si>
  <si>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</si>
  <si>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</si>
  <si>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</si>
  <si>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</si>
  <si>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</si>
  <si>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июль</t>
  </si>
  <si>
    <t>Итого:</t>
  </si>
  <si>
    <t>прочие</t>
  </si>
  <si>
    <t>Период</t>
  </si>
  <si>
    <t>3шт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</si>
  <si>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</si>
  <si>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</si>
  <si>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</si>
  <si>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</si>
  <si>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</si>
  <si>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</si>
  <si>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>Сводная ведомость доходов и расходов за 2022 год по ул. Забайкальская д.11к1</t>
  </si>
  <si>
    <t>на 01.01.22</t>
  </si>
  <si>
    <t>март-апрель</t>
  </si>
  <si>
    <t>январь-февраль</t>
  </si>
  <si>
    <t xml:space="preserve">август 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</si>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</sst>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1">
      <selection activeCell="P19" sqref="P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625" style="0" customWidth="1"/>
    <col min="7" max="7" width="7.625" style="0" customWidth="1"/>
    <col min="8" max="8" width="9.75390625" style="0" customWidth="1"/>
    <col min="9" max="9" width="10.125" style="0" customWidth="1"/>
    <col min="10" max="10" width="9.25390625" style="0" customWidth="1"/>
    <col min="15" max="15" width="8.375" style="0" customWidth="1"/>
  </cols>
  <sheetData>
    <row r="2" spans="3:11" ht="12.75">
      <c r="C2" s="1"/>
      <c r="D2" s="1" t="s">
        <v>22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4" t="s">
        <v>14</v>
      </c>
      <c r="B6" s="27" t="s">
        <v>0</v>
      </c>
      <c r="C6" s="27" t="s">
        <v>1</v>
      </c>
      <c r="D6" s="27" t="s">
        <v>2</v>
      </c>
      <c r="E6" s="30" t="s">
        <v>7</v>
      </c>
      <c r="F6" s="31"/>
      <c r="G6" s="32"/>
      <c r="H6" s="13"/>
      <c r="I6" s="14"/>
      <c r="J6" s="21" t="s">
        <v>10</v>
      </c>
      <c r="K6" s="10" t="s">
        <v>6</v>
      </c>
      <c r="L6" s="10" t="s">
        <v>8</v>
      </c>
      <c r="M6" s="10" t="s">
        <v>9</v>
      </c>
      <c r="N6" s="10" t="s">
        <v>16</v>
      </c>
      <c r="O6" s="8" t="s">
        <v>20</v>
      </c>
    </row>
    <row r="7" spans="1:15" ht="12.75" customHeight="1">
      <c r="A7" s="25"/>
      <c r="B7" s="28"/>
      <c r="C7" s="28"/>
      <c r="D7" s="28"/>
      <c r="E7" s="15" t="s">
        <v>3</v>
      </c>
      <c r="F7" s="15" t="s">
        <v>4</v>
      </c>
      <c r="G7" s="33" t="s">
        <v>13</v>
      </c>
      <c r="H7" s="15" t="s">
        <v>5</v>
      </c>
      <c r="I7" s="18" t="s">
        <v>19</v>
      </c>
      <c r="J7" s="22"/>
      <c r="K7" s="11"/>
      <c r="L7" s="11"/>
      <c r="M7" s="11"/>
      <c r="N7" s="11"/>
      <c r="O7" s="9"/>
    </row>
    <row r="8" spans="1:15" ht="12.75">
      <c r="A8" s="25"/>
      <c r="B8" s="28"/>
      <c r="C8" s="28"/>
      <c r="D8" s="28"/>
      <c r="E8" s="16"/>
      <c r="F8" s="16"/>
      <c r="G8" s="34"/>
      <c r="H8" s="16"/>
      <c r="I8" s="19"/>
      <c r="J8" s="22"/>
      <c r="K8" s="11"/>
      <c r="L8" s="11"/>
      <c r="M8" s="11"/>
      <c r="N8" s="11"/>
      <c r="O8" s="9"/>
    </row>
    <row r="9" spans="1:15" ht="12.75">
      <c r="A9" s="26"/>
      <c r="B9" s="29"/>
      <c r="C9" s="29"/>
      <c r="D9" s="29"/>
      <c r="E9" s="17"/>
      <c r="F9" s="17"/>
      <c r="G9" s="35"/>
      <c r="H9" s="17"/>
      <c r="I9" s="20"/>
      <c r="J9" s="23"/>
      <c r="K9" s="12"/>
      <c r="L9" s="12"/>
      <c r="M9" s="12"/>
      <c r="N9" s="12"/>
      <c r="O9" s="9"/>
    </row>
    <row r="10" spans="1:15" ht="12.75">
      <c r="A10" s="2" t="s">
        <v>23</v>
      </c>
      <c r="B10" s="3"/>
      <c r="C10" s="3"/>
      <c r="D10" s="3">
        <v>-106294</v>
      </c>
      <c r="E10" s="3"/>
      <c r="F10" s="4"/>
      <c r="G10" s="3"/>
      <c r="H10" s="3"/>
      <c r="I10" s="3"/>
      <c r="J10" s="3" t="s">
        <v>15</v>
      </c>
      <c r="K10" s="3"/>
      <c r="L10" s="3"/>
      <c r="M10" s="3"/>
      <c r="N10" s="3"/>
      <c r="O10" s="3"/>
    </row>
    <row r="11" spans="1:16" ht="12.75">
      <c r="A11" s="2" t="s">
        <v>25</v>
      </c>
      <c r="B11" s="3">
        <v>223632</v>
      </c>
      <c r="C11" s="3">
        <v>184752</v>
      </c>
      <c r="D11" s="3">
        <f>D10+B11-C11</f>
        <v>-67414</v>
      </c>
      <c r="E11" s="3">
        <v>10474.59</v>
      </c>
      <c r="F11" s="3">
        <v>14381.89</v>
      </c>
      <c r="G11" s="3">
        <v>0</v>
      </c>
      <c r="H11" s="3">
        <v>0</v>
      </c>
      <c r="I11" s="3">
        <f>15442.14+1605.88+9030.68</f>
        <v>26078.7</v>
      </c>
      <c r="J11" s="3">
        <v>37830</v>
      </c>
      <c r="K11" s="3">
        <v>43350.62</v>
      </c>
      <c r="L11" s="3">
        <v>16469.04</v>
      </c>
      <c r="M11" s="3">
        <v>27468.21</v>
      </c>
      <c r="N11" s="3">
        <v>8698.51</v>
      </c>
      <c r="O11" s="3"/>
      <c r="P11">
        <f aca="true" t="shared" si="0" ref="P11:P18">E11+F11+G11+H11+I11+J11+K11+L11+M11+N11</f>
        <v>184751.56</v>
      </c>
    </row>
    <row r="12" spans="1:16" ht="12.75">
      <c r="A12" s="2" t="s">
        <v>24</v>
      </c>
      <c r="B12" s="3">
        <v>250058</v>
      </c>
      <c r="C12" s="3">
        <v>172332</v>
      </c>
      <c r="D12" s="3">
        <f aca="true" t="shared" si="1" ref="D12:D19">D11+B12-C12</f>
        <v>10312</v>
      </c>
      <c r="E12" s="3">
        <v>10474.59</v>
      </c>
      <c r="F12" s="3">
        <v>14381.89</v>
      </c>
      <c r="G12" s="3">
        <v>0</v>
      </c>
      <c r="H12" s="3">
        <v>506.6</v>
      </c>
      <c r="I12" s="3">
        <f>15442.14+1605.88+9030.68</f>
        <v>26078.7</v>
      </c>
      <c r="J12" s="3">
        <v>37830</v>
      </c>
      <c r="K12" s="3">
        <v>29024.53</v>
      </c>
      <c r="L12" s="3">
        <v>17479.77</v>
      </c>
      <c r="M12" s="3">
        <v>28538.4</v>
      </c>
      <c r="N12" s="3">
        <v>8017.68</v>
      </c>
      <c r="O12" s="3"/>
      <c r="P12">
        <f t="shared" si="0"/>
        <v>172332.15999999997</v>
      </c>
    </row>
    <row r="13" spans="1:16" ht="12.75">
      <c r="A13" s="2" t="s">
        <v>17</v>
      </c>
      <c r="B13" s="3">
        <v>112915</v>
      </c>
      <c r="C13" s="3">
        <v>117406</v>
      </c>
      <c r="D13" s="3">
        <f t="shared" si="1"/>
        <v>5821</v>
      </c>
      <c r="E13" s="3">
        <v>10474.59</v>
      </c>
      <c r="F13" s="3">
        <v>14381.89</v>
      </c>
      <c r="G13" s="3">
        <v>0</v>
      </c>
      <c r="H13" s="3">
        <v>0</v>
      </c>
      <c r="I13" s="3">
        <f>15442.14+713.54+5318.28</f>
        <v>21473.96</v>
      </c>
      <c r="J13" s="3">
        <v>18915</v>
      </c>
      <c r="K13" s="3">
        <v>22049</v>
      </c>
      <c r="L13" s="3">
        <v>10523.54</v>
      </c>
      <c r="M13" s="3">
        <v>14328.66</v>
      </c>
      <c r="N13" s="3">
        <v>5259.01</v>
      </c>
      <c r="O13" s="3"/>
      <c r="P13">
        <f t="shared" si="0"/>
        <v>117405.65000000001</v>
      </c>
    </row>
    <row r="14" spans="1:16" ht="12.75">
      <c r="A14" s="2" t="s">
        <v>18</v>
      </c>
      <c r="B14" s="3">
        <v>126216</v>
      </c>
      <c r="C14" s="3">
        <v>125517</v>
      </c>
      <c r="D14" s="3">
        <f>D13+B14-C14</f>
        <v>6520</v>
      </c>
      <c r="E14" s="3">
        <v>62.5</v>
      </c>
      <c r="F14" s="3">
        <v>6.51</v>
      </c>
      <c r="G14" s="3">
        <v>0</v>
      </c>
      <c r="H14" s="3">
        <v>506.6</v>
      </c>
      <c r="I14" s="3">
        <f>15442.14+802.94+4515.34</f>
        <v>20760.42</v>
      </c>
      <c r="J14" s="3">
        <v>18915</v>
      </c>
      <c r="K14" s="3">
        <v>54135.66</v>
      </c>
      <c r="L14" s="3">
        <v>10166.81</v>
      </c>
      <c r="M14" s="3">
        <v>15220.48</v>
      </c>
      <c r="N14" s="3">
        <v>5742.79</v>
      </c>
      <c r="O14" s="3"/>
      <c r="P14">
        <f t="shared" si="0"/>
        <v>125516.76999999999</v>
      </c>
    </row>
    <row r="15" spans="1:16" ht="12.75">
      <c r="A15" s="2" t="s">
        <v>11</v>
      </c>
      <c r="B15" s="3">
        <v>122467</v>
      </c>
      <c r="C15" s="3">
        <v>147922</v>
      </c>
      <c r="D15" s="3">
        <f t="shared" si="1"/>
        <v>-18935</v>
      </c>
      <c r="E15" s="3">
        <v>7753.41</v>
      </c>
      <c r="F15" s="3">
        <v>7528.16</v>
      </c>
      <c r="G15" s="3">
        <v>0</v>
      </c>
      <c r="H15" s="3">
        <v>0</v>
      </c>
      <c r="I15" s="3">
        <f>15442.14+849.89+4691.42</f>
        <v>20983.449999999997</v>
      </c>
      <c r="J15" s="3">
        <v>18915</v>
      </c>
      <c r="K15" s="3">
        <v>61644.6</v>
      </c>
      <c r="L15" s="3">
        <v>8680.43</v>
      </c>
      <c r="M15" s="6">
        <v>15458.3</v>
      </c>
      <c r="N15" s="3">
        <v>6958.83</v>
      </c>
      <c r="O15" s="3"/>
      <c r="P15">
        <f t="shared" si="0"/>
        <v>147922.17999999996</v>
      </c>
    </row>
    <row r="16" spans="1:16" ht="15" customHeight="1">
      <c r="A16" s="7" t="s">
        <v>26</v>
      </c>
      <c r="B16" s="3">
        <v>122775</v>
      </c>
      <c r="C16" s="6">
        <v>124094</v>
      </c>
      <c r="D16" s="3">
        <f t="shared" si="1"/>
        <v>-20254</v>
      </c>
      <c r="E16" s="3">
        <v>7306.82</v>
      </c>
      <c r="F16" s="3">
        <v>7528.16</v>
      </c>
      <c r="G16" s="3">
        <v>0</v>
      </c>
      <c r="H16" s="6">
        <v>0</v>
      </c>
      <c r="I16" s="3">
        <f>15442.14+849.89+4691.42</f>
        <v>20983.449999999997</v>
      </c>
      <c r="J16" s="3">
        <v>18915</v>
      </c>
      <c r="K16" s="6">
        <v>38202.03</v>
      </c>
      <c r="L16" s="6">
        <v>8858.8</v>
      </c>
      <c r="M16" s="6">
        <v>16647.4</v>
      </c>
      <c r="N16" s="6">
        <v>5652.58</v>
      </c>
      <c r="O16" s="6"/>
      <c r="P16">
        <f t="shared" si="0"/>
        <v>124094.24</v>
      </c>
    </row>
    <row r="17" spans="1:16" ht="15" customHeight="1">
      <c r="A17" s="7" t="s">
        <v>27</v>
      </c>
      <c r="B17" s="3">
        <v>132156</v>
      </c>
      <c r="C17" s="6">
        <v>187433</v>
      </c>
      <c r="D17" s="3">
        <f t="shared" si="1"/>
        <v>-75531</v>
      </c>
      <c r="E17" s="3">
        <v>6610.25</v>
      </c>
      <c r="F17" s="3">
        <v>7528.16</v>
      </c>
      <c r="G17" s="3">
        <v>0</v>
      </c>
      <c r="H17" s="6">
        <v>506.6</v>
      </c>
      <c r="I17" s="3">
        <f>15442.14+651.58+3587.56</f>
        <v>19681.28</v>
      </c>
      <c r="J17" s="3">
        <v>18915</v>
      </c>
      <c r="K17" s="6">
        <v>87181.95</v>
      </c>
      <c r="L17" s="6">
        <v>21225.44</v>
      </c>
      <c r="M17" s="6">
        <v>16587.95</v>
      </c>
      <c r="N17" s="6">
        <v>9196.21</v>
      </c>
      <c r="O17" s="6"/>
      <c r="P17">
        <f t="shared" si="0"/>
        <v>187432.84</v>
      </c>
    </row>
    <row r="18" spans="1:16" ht="15" customHeight="1">
      <c r="A18" s="7" t="s">
        <v>28</v>
      </c>
      <c r="B18" s="3">
        <v>124572</v>
      </c>
      <c r="C18" s="6">
        <v>142378</v>
      </c>
      <c r="D18" s="3">
        <f t="shared" si="1"/>
        <v>-93337</v>
      </c>
      <c r="E18" s="3">
        <v>7912.25</v>
      </c>
      <c r="F18" s="3">
        <v>7528.16</v>
      </c>
      <c r="G18" s="3">
        <v>0</v>
      </c>
      <c r="H18" s="6">
        <v>0</v>
      </c>
      <c r="I18" s="3">
        <f>15442.14+849.89+4691.42</f>
        <v>20983.449999999997</v>
      </c>
      <c r="J18" s="3">
        <v>18915</v>
      </c>
      <c r="K18" s="6">
        <v>52500.21</v>
      </c>
      <c r="L18" s="6">
        <v>9928.99</v>
      </c>
      <c r="M18" s="6">
        <v>17955.41</v>
      </c>
      <c r="N18" s="6">
        <v>6654.92</v>
      </c>
      <c r="O18" s="6"/>
      <c r="P18">
        <f t="shared" si="0"/>
        <v>142378.39</v>
      </c>
    </row>
    <row r="19" spans="1:16" ht="25.5" customHeight="1">
      <c r="A19" s="7" t="s">
        <v>21</v>
      </c>
      <c r="B19" s="3">
        <v>323121</v>
      </c>
      <c r="C19" s="6">
        <v>247631</v>
      </c>
      <c r="D19" s="3">
        <f t="shared" si="1"/>
        <v>-17847</v>
      </c>
      <c r="E19" s="3">
        <v>7912.25</v>
      </c>
      <c r="F19" s="3">
        <v>7528.16</v>
      </c>
      <c r="G19" s="3">
        <v>4815.86</v>
      </c>
      <c r="H19" s="6">
        <v>506.6</v>
      </c>
      <c r="I19" s="3">
        <f>37214.59+1717.92+9791.58</f>
        <v>48724.09</v>
      </c>
      <c r="J19" s="3">
        <v>50643</v>
      </c>
      <c r="K19" s="6">
        <v>39364.99</v>
      </c>
      <c r="L19" s="6">
        <v>33116.44</v>
      </c>
      <c r="M19" s="6">
        <v>31511.15</v>
      </c>
      <c r="N19" s="6">
        <v>10904.17</v>
      </c>
      <c r="O19" s="6">
        <v>12604.46</v>
      </c>
      <c r="P19">
        <f>E19+F19+G19+H19+I19+J19+K19+L19+M19+N19+O19</f>
        <v>247631.16999999998</v>
      </c>
    </row>
    <row r="20" spans="1:16" ht="12.75">
      <c r="A20" s="5" t="s">
        <v>12</v>
      </c>
      <c r="B20" s="5">
        <f>SUM(B11:B19)</f>
        <v>1537912</v>
      </c>
      <c r="C20" s="5">
        <f>SUM(C11:C19)</f>
        <v>1449465</v>
      </c>
      <c r="D20" s="5"/>
      <c r="E20" s="5">
        <f aca="true" t="shared" si="2" ref="E20:N20">SUM(E11:E19)</f>
        <v>68981.25</v>
      </c>
      <c r="F20" s="5">
        <f t="shared" si="2"/>
        <v>80792.98000000001</v>
      </c>
      <c r="G20" s="5">
        <f t="shared" si="2"/>
        <v>4815.86</v>
      </c>
      <c r="H20" s="5">
        <f t="shared" si="2"/>
        <v>2026.4</v>
      </c>
      <c r="I20" s="5">
        <f t="shared" si="2"/>
        <v>225747.49999999997</v>
      </c>
      <c r="J20" s="5">
        <f t="shared" si="2"/>
        <v>239793</v>
      </c>
      <c r="K20" s="5">
        <f t="shared" si="2"/>
        <v>427453.59</v>
      </c>
      <c r="L20" s="5">
        <f t="shared" si="2"/>
        <v>136449.26</v>
      </c>
      <c r="M20" s="5">
        <f t="shared" si="2"/>
        <v>183715.96000000002</v>
      </c>
      <c r="N20" s="5">
        <f t="shared" si="2"/>
        <v>67084.70000000001</v>
      </c>
      <c r="O20" s="3">
        <f>O19</f>
        <v>12604.46</v>
      </c>
      <c r="P20">
        <f>E20+F20+G20+H20+I20+J20+K20+L20+M20+N20+O20</f>
        <v>1449464.96</v>
      </c>
    </row>
  </sheetData>
  <sheetProtection/>
  <mergeCells count="17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O6:O9"/>
    <mergeCell ref="M6:M9"/>
    <mergeCell ref="N6:N9"/>
    <mergeCell ref="H6:I6"/>
    <mergeCell ref="H7:H9"/>
    <mergeCell ref="I7:I9"/>
    <mergeCell ref="J6:J9"/>
    <mergeCell ref="K6:K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2021-03-28T07:40:39Z</cp:lastPrinted>
  <dcterms:created xsi:type="dcterms:W3CDTF">2012-09-02T06:37:17Z</dcterms:created>
  <dcterms:modified xsi:type="dcterms:W3CDTF">2023-03-22T10:38:07Z</dcterms:modified>
  <cp:category/>
  <cp:version/>
  <cp:contentType/>
  <cp:contentStatus/>
</cp:coreProperties>
</file>