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<sst xmlns="http://schemas.openxmlformats.org/spreadsheetml/2006/main" count="161" uniqueCount="138">
  <si>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</si>
  <si>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</si>
  <si>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</si>
  <si>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</si>
  <si>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</si>
  <si>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</si>
  <si>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</si>
  <si>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</si>
  <si>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</si>
  <si>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</si>
  <si>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</si>
  <si>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</si>
  <si>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</si>
  <si>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</si>
  <si>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</si>
  <si>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</si>
  <si>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</si>
  <si>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</si>
  <si>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</si>
  <si>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</si>
  <si>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</si>
  <si>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</si>
  <si>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</si>
  <si>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</si>
  <si>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</si>
  <si>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</si>
  <si>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</si>
  <si>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</si>
  <si>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</si>
  <si>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</si>
  <si>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</si>
  <si>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</si>
  <si>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</si>
  <si>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</si>
  <si>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</si>
  <si>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</si>
  <si>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</si>
  <si>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</si>
  <si>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</si>
  <si>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</si>
  <si>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</si>
  <si>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</si>
  <si>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</si>
  <si>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</si>
  <si>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</si>
  <si>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</si>
  <si>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</si>
  <si>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</si>
  <si>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</si>
  <si>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</si>
  <si>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</si>
  <si>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</si>
  <si>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</si>
  <si>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</si>
  <si>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</si>
  <si>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</si>
  <si>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</si>
  <si>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</si>
  <si>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</si>
  <si>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</si>
  <si>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</si>
  <si>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</si>
  <si>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</si>
  <si>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</si>
  <si>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</si>
  <si>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</si>
  <si>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</si>
  <si>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</si>
  <si>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</si>
  <si>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</si>
  <si>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</si>
  <si>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</si>
  <si>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</si>
  <si>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</si>
  <si>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</si>
  <si>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</si>
  <si>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</si>
  <si>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</si>
  <si>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</si>
  <si>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</si>
  <si>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</si>
  <si>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</si>
  <si>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</si>
  <si>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</si>
  <si>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</si>
  <si>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</si>
  <si>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</si>
  <si>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</si>
  <si>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</si>
  <si>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</si>
  <si>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</si>
  <si>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</si>
  <si>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</si>
  <si>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</si>
  <si>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</si>
  <si>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</si>
  <si>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</si>
  <si>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</si>
  <si>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</si>
  <si>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</si>
  <si>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</si>
  <si>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</si>
  <si>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</si>
  <si>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</si>
  <si>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</si>
  <si>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</si>
  <si>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</si>
  <si>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</si>
  <si>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</si>
  <si>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</si>
  <si>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</si>
  <si>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</si>
  <si>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</si>
  <si>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</si>
  <si>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</si>
  <si>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</si>
  <si>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</si>
  <si>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</si>
  <si>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</si>
  <si>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</si>
  <si>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</si>
  <si>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</si>
  <si>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</si>
  <si>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</si>
  <si>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</si>
  <si>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</si>
  <si>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</si>
  <si>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</si>
  <si>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</si>
  <si>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</si>
  <si>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</si>
  <si>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2022 г.</t>
  </si>
  <si>
    <t>сентября</t>
  </si>
  <si>
    <t>ост.на 01.10</t>
  </si>
  <si>
    <t>за   сентябрь  2022 г.</t>
  </si>
  <si>
    <t>смена светильника (1шт) п-д3</t>
  </si>
  <si>
    <t>светильник</t>
  </si>
  <si>
    <t>1шт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</si>
</sst>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1" sqref="M41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9</v>
      </c>
      <c r="K2" s="5" t="s">
        <v>134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479.65706040000003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0.89</v>
      </c>
      <c r="M24" s="31">
        <f aca="true" t="shared" si="1" ref="M24:M35">L24*160.174*1.302*1.15</f>
        <v>213.44739187800002</v>
      </c>
    </row>
    <row r="25" spans="1:13" ht="12.75">
      <c r="A25" t="s">
        <v>105</v>
      </c>
      <c r="J25" s="20">
        <v>2</v>
      </c>
      <c r="K25" s="20"/>
      <c r="L25" s="47"/>
      <c r="M25" s="31">
        <f t="shared" si="1"/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0.89</v>
      </c>
      <c r="M36" s="32">
        <f>SUM(M24:M35)</f>
        <v>213.44739187800002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55125.18</v>
      </c>
      <c r="J40" s="20">
        <v>1</v>
      </c>
      <c r="K40" s="20" t="s">
        <v>136</v>
      </c>
      <c r="L40" s="25" t="s">
        <v>137</v>
      </c>
      <c r="M40" s="25">
        <v>244.1</v>
      </c>
    </row>
    <row r="41" spans="1:13" ht="12.75">
      <c r="A41" t="s">
        <v>7</v>
      </c>
      <c r="F41" s="5">
        <v>48001.86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0.8707791974556818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48901.86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(8516)*1.302</f>
        <v>11087.832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(2291)*1.302</f>
        <v>2982.882</v>
      </c>
      <c r="J50" s="20"/>
      <c r="K50" s="20"/>
      <c r="L50" s="34" t="s">
        <v>65</v>
      </c>
      <c r="M50" s="35">
        <f>SUM(M40:M49)</f>
        <v>244.1</v>
      </c>
    </row>
    <row r="51" spans="1:6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</row>
    <row r="52" spans="1:6" ht="12.75">
      <c r="A52" s="10" t="s">
        <v>34</v>
      </c>
      <c r="D52" s="5"/>
      <c r="F52" s="33">
        <f>F49+F50+F51</f>
        <v>14070.714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0.05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295302</v>
      </c>
      <c r="D58">
        <v>222535.4</v>
      </c>
      <c r="E58">
        <v>3169.4</v>
      </c>
      <c r="F58" s="36">
        <f>C58/D58*E58</f>
        <v>4205.758539090859</v>
      </c>
    </row>
    <row r="59" spans="1:6" ht="12.75">
      <c r="A59" t="s">
        <v>20</v>
      </c>
      <c r="F59" s="36">
        <f>M20</f>
        <v>479.65706040000003</v>
      </c>
    </row>
    <row r="60" spans="1:6" ht="12.75">
      <c r="A60" t="s">
        <v>21</v>
      </c>
      <c r="F60" s="11">
        <f>M36</f>
        <v>213.44739187800002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244.1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0.23</v>
      </c>
      <c r="E65" t="s">
        <v>14</v>
      </c>
      <c r="F65" s="46">
        <f>B65*D65</f>
        <v>643.8620000000001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5786.82499136886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0.2</v>
      </c>
      <c r="E70" t="s">
        <v>14</v>
      </c>
      <c r="F70" s="46">
        <f>B70*D70</f>
        <v>559.88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3.37</v>
      </c>
      <c r="E73" t="s">
        <v>14</v>
      </c>
      <c r="F73" s="11">
        <f>B73*D73</f>
        <v>9433.978000000001</v>
      </c>
    </row>
    <row r="74" spans="1:6" ht="12.75">
      <c r="A74" s="10" t="s">
        <v>29</v>
      </c>
      <c r="F74" s="33">
        <f>F70+F73</f>
        <v>9993.858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2.79</v>
      </c>
      <c r="E77" t="s">
        <v>14</v>
      </c>
      <c r="F77" s="11">
        <f>B77*D77</f>
        <v>7810.326</v>
      </c>
    </row>
    <row r="78" spans="1:6" ht="12.75">
      <c r="A78" s="10" t="s">
        <v>32</v>
      </c>
      <c r="F78" s="33">
        <f>SUM(F77)</f>
        <v>7810.326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37661.72299136886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2184.3799334993937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10206.46</v>
      </c>
      <c r="I82" s="7"/>
    </row>
    <row r="83" spans="1:9" ht="12.75">
      <c r="A83" s="1"/>
      <c r="B83" s="37" t="s">
        <v>129</v>
      </c>
      <c r="C83" s="37"/>
      <c r="D83" s="1"/>
      <c r="E83" s="55"/>
      <c r="F83" s="54">
        <v>1824.01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v>10060.21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61936.782924868254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133</v>
      </c>
    </row>
    <row r="87" spans="1:6" ht="12.75">
      <c r="A87" s="13"/>
      <c r="B87" s="40">
        <v>44805</v>
      </c>
      <c r="C87" s="41">
        <v>-224007</v>
      </c>
      <c r="D87" s="44">
        <f>F44</f>
        <v>48901.86</v>
      </c>
      <c r="E87" s="44">
        <f>F85</f>
        <v>61936.782924868254</v>
      </c>
      <c r="F87" s="45">
        <f>C87+D87-E87</f>
        <v>-237041.92292486827</v>
      </c>
    </row>
    <row r="89" spans="1:6" ht="13.5" thickBot="1">
      <c r="A89" t="s">
        <v>110</v>
      </c>
      <c r="C89" s="50">
        <v>44805</v>
      </c>
      <c r="D89" s="8" t="s">
        <v>111</v>
      </c>
      <c r="E89" s="50">
        <v>44834</v>
      </c>
      <c r="F89" t="s">
        <v>112</v>
      </c>
    </row>
    <row r="90" spans="1:7" ht="13.5" thickBot="1">
      <c r="A90" t="s">
        <v>113</v>
      </c>
      <c r="F90" s="51">
        <f>E87</f>
        <v>61936.782924868254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2023-01-12T16:37:08Z</cp:lastPrinted>
  <dcterms:created xsi:type="dcterms:W3CDTF">2008-08-18T07:30:19Z</dcterms:created>
  <dcterms:modified xsi:type="dcterms:W3CDTF">2023-01-12T16:37:09Z</dcterms:modified>
  <cp:category/>
  <cp:version/>
  <cp:contentType/>
  <cp:contentStatus/>
</cp:coreProperties>
</file>