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<sst xmlns="http://schemas.openxmlformats.org/spreadsheetml/2006/main" count="27" uniqueCount="27">
  <si>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</si>
  <si>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</si>
  <si>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</si>
  <si>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</si>
  <si>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</si>
  <si>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</si>
  <si>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</si>
  <si>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</si>
  <si>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</si>
  <si>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</si>
  <si>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</si>
  <si>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</si>
  <si>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</si>
  <si>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</si>
  <si>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</si>
  <si>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</si>
  <si>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</si>
  <si>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</si>
  <si>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</si>
  <si>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</si>
  <si>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 xml:space="preserve">Сводная ведомость доходов и расходов за 2022 год по ул. Белякова д.8 </t>
  </si>
  <si>
    <t>на 01.01.22</t>
  </si>
  <si>
    <t>январь-февраль</t>
  </si>
  <si>
    <t>март-апрель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</si>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</sst>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37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9" t="s">
        <v>13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11" t="s">
        <v>17</v>
      </c>
      <c r="J6" s="11" t="s">
        <v>6</v>
      </c>
      <c r="K6" s="11" t="s">
        <v>8</v>
      </c>
      <c r="L6" s="11" t="s">
        <v>9</v>
      </c>
      <c r="M6" s="11" t="s">
        <v>14</v>
      </c>
      <c r="N6" s="9" t="s">
        <v>18</v>
      </c>
    </row>
    <row r="7" spans="1:14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12</v>
      </c>
      <c r="H7" s="14" t="s">
        <v>5</v>
      </c>
      <c r="I7" s="17"/>
      <c r="J7" s="12"/>
      <c r="K7" s="12"/>
      <c r="L7" s="12"/>
      <c r="M7" s="12"/>
      <c r="N7" s="10"/>
    </row>
    <row r="8" spans="1:14" ht="12.75">
      <c r="A8" s="20"/>
      <c r="B8" s="23"/>
      <c r="C8" s="23"/>
      <c r="D8" s="23"/>
      <c r="E8" s="15"/>
      <c r="F8" s="15"/>
      <c r="G8" s="29"/>
      <c r="H8" s="15"/>
      <c r="I8" s="17"/>
      <c r="J8" s="12"/>
      <c r="K8" s="12"/>
      <c r="L8" s="12"/>
      <c r="M8" s="12"/>
      <c r="N8" s="10"/>
    </row>
    <row r="9" spans="1:14" ht="12.75">
      <c r="A9" s="21"/>
      <c r="B9" s="24"/>
      <c r="C9" s="24"/>
      <c r="D9" s="24"/>
      <c r="E9" s="16"/>
      <c r="F9" s="16"/>
      <c r="G9" s="30"/>
      <c r="H9" s="16"/>
      <c r="I9" s="18"/>
      <c r="J9" s="13"/>
      <c r="K9" s="13"/>
      <c r="L9" s="13"/>
      <c r="M9" s="13"/>
      <c r="N9" s="10"/>
    </row>
    <row r="10" spans="1:14" ht="12.75">
      <c r="A10" s="2" t="s">
        <v>21</v>
      </c>
      <c r="B10" s="3"/>
      <c r="C10" s="3"/>
      <c r="D10" s="3">
        <v>-165431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24.75" customHeight="1">
      <c r="A11" s="8" t="s">
        <v>22</v>
      </c>
      <c r="B11" s="3">
        <v>77758</v>
      </c>
      <c r="C11" s="3">
        <v>72118</v>
      </c>
      <c r="D11" s="3">
        <f>D10+B11-C11</f>
        <v>-159791</v>
      </c>
      <c r="E11" s="3">
        <v>9992.85</v>
      </c>
      <c r="F11" s="3">
        <v>4657.25</v>
      </c>
      <c r="G11" s="3">
        <v>0</v>
      </c>
      <c r="H11" s="3">
        <v>0</v>
      </c>
      <c r="I11" s="3">
        <f>4050+477.32</f>
        <v>4527.32</v>
      </c>
      <c r="J11" s="3">
        <v>27184.37</v>
      </c>
      <c r="K11" s="3">
        <v>8265.4</v>
      </c>
      <c r="L11" s="3">
        <v>13785.62</v>
      </c>
      <c r="M11" s="3">
        <v>3705.36</v>
      </c>
      <c r="N11" s="3"/>
      <c r="O11">
        <f aca="true" t="shared" si="0" ref="O11:O18">E11+F11+G11+H11+I11+J11+K11+L11+M11</f>
        <v>72118.17</v>
      </c>
    </row>
    <row r="12" spans="1:15" ht="12.75">
      <c r="A12" s="2" t="s">
        <v>23</v>
      </c>
      <c r="B12" s="3">
        <v>90630</v>
      </c>
      <c r="C12" s="3">
        <v>130659</v>
      </c>
      <c r="D12" s="3">
        <f aca="true" t="shared" si="1" ref="D12:D19">D11+B12-C12</f>
        <v>-199820</v>
      </c>
      <c r="E12" s="3">
        <v>9992.85</v>
      </c>
      <c r="F12" s="3">
        <v>4657.25</v>
      </c>
      <c r="G12" s="3">
        <v>0</v>
      </c>
      <c r="H12" s="3">
        <v>499.6</v>
      </c>
      <c r="I12" s="3">
        <f>1097.28+477.32</f>
        <v>1574.6</v>
      </c>
      <c r="J12" s="3">
        <v>83762.85</v>
      </c>
      <c r="K12" s="3">
        <v>8772.67</v>
      </c>
      <c r="L12" s="3">
        <v>14322.72</v>
      </c>
      <c r="M12" s="3">
        <v>7076.46</v>
      </c>
      <c r="N12" s="3"/>
      <c r="O12">
        <f t="shared" si="0"/>
        <v>130659.00000000001</v>
      </c>
    </row>
    <row r="13" spans="1:15" ht="12.75">
      <c r="A13" s="2" t="s">
        <v>15</v>
      </c>
      <c r="B13" s="3">
        <v>45490</v>
      </c>
      <c r="C13" s="3">
        <v>52565</v>
      </c>
      <c r="D13" s="3">
        <f t="shared" si="1"/>
        <v>-206895</v>
      </c>
      <c r="E13" s="3">
        <v>9992.85</v>
      </c>
      <c r="F13" s="3">
        <v>4657.25</v>
      </c>
      <c r="G13" s="3">
        <v>0</v>
      </c>
      <c r="H13" s="3">
        <v>0</v>
      </c>
      <c r="I13" s="3">
        <f>7137.4+477.32</f>
        <v>7614.719999999999</v>
      </c>
      <c r="J13" s="3">
        <v>15453.27</v>
      </c>
      <c r="K13" s="3">
        <v>5191.99</v>
      </c>
      <c r="L13" s="3">
        <v>7191.2</v>
      </c>
      <c r="M13" s="3">
        <v>2464.22</v>
      </c>
      <c r="N13" s="3"/>
      <c r="O13">
        <f t="shared" si="0"/>
        <v>52565.49999999999</v>
      </c>
    </row>
    <row r="14" spans="1:15" ht="12.75">
      <c r="A14" s="2" t="s">
        <v>16</v>
      </c>
      <c r="B14" s="3">
        <v>39677</v>
      </c>
      <c r="C14" s="3">
        <v>27902</v>
      </c>
      <c r="D14" s="3">
        <f>D13+B14-C14</f>
        <v>-195120</v>
      </c>
      <c r="E14" s="3">
        <v>48.17</v>
      </c>
      <c r="F14" s="3">
        <v>22.13</v>
      </c>
      <c r="G14" s="3">
        <v>0</v>
      </c>
      <c r="H14" s="3">
        <v>499.6</v>
      </c>
      <c r="I14" s="3">
        <f>477.32</f>
        <v>477.32</v>
      </c>
      <c r="J14" s="3">
        <v>12610.37</v>
      </c>
      <c r="K14" s="3">
        <v>5102.47</v>
      </c>
      <c r="L14" s="3">
        <v>7638.78</v>
      </c>
      <c r="M14" s="3">
        <v>1503.45</v>
      </c>
      <c r="N14" s="3"/>
      <c r="O14">
        <f t="shared" si="0"/>
        <v>27902.29</v>
      </c>
    </row>
    <row r="15" spans="1:15" ht="12.75">
      <c r="A15" s="2" t="s">
        <v>10</v>
      </c>
      <c r="B15" s="3">
        <v>49799</v>
      </c>
      <c r="C15" s="3">
        <v>55066</v>
      </c>
      <c r="D15" s="3">
        <f t="shared" si="1"/>
        <v>-200387</v>
      </c>
      <c r="E15" s="3">
        <v>6114.19</v>
      </c>
      <c r="F15" s="3">
        <v>2385.26</v>
      </c>
      <c r="G15" s="3">
        <v>0</v>
      </c>
      <c r="H15" s="3">
        <v>0</v>
      </c>
      <c r="I15" s="3">
        <f>443.22+477.32</f>
        <v>920.54</v>
      </c>
      <c r="J15" s="3">
        <v>30562.89</v>
      </c>
      <c r="K15" s="3">
        <v>4356.49</v>
      </c>
      <c r="L15" s="3">
        <v>7758.14</v>
      </c>
      <c r="M15" s="3">
        <v>2968.26</v>
      </c>
      <c r="N15" s="3"/>
      <c r="O15">
        <f t="shared" si="0"/>
        <v>55065.770000000004</v>
      </c>
    </row>
    <row r="16" spans="1:15" ht="13.5" customHeight="1">
      <c r="A16" s="8" t="s">
        <v>24</v>
      </c>
      <c r="B16" s="6">
        <v>37502</v>
      </c>
      <c r="C16" s="6">
        <v>36857</v>
      </c>
      <c r="D16" s="3">
        <f t="shared" si="1"/>
        <v>-199742</v>
      </c>
      <c r="E16" s="3">
        <v>5749.63</v>
      </c>
      <c r="F16" s="3">
        <v>2385.26</v>
      </c>
      <c r="G16" s="3">
        <v>0</v>
      </c>
      <c r="H16" s="3">
        <v>0</v>
      </c>
      <c r="I16" s="3">
        <f>443.22+477.32</f>
        <v>920.54</v>
      </c>
      <c r="J16" s="6">
        <v>13030.27</v>
      </c>
      <c r="K16" s="6">
        <v>4446.01</v>
      </c>
      <c r="L16" s="6">
        <v>8354.92</v>
      </c>
      <c r="M16" s="6">
        <v>1970.03</v>
      </c>
      <c r="N16" s="6"/>
      <c r="O16">
        <f t="shared" si="0"/>
        <v>36856.659999999996</v>
      </c>
    </row>
    <row r="17" spans="1:15" ht="13.5" customHeight="1">
      <c r="A17" s="8" t="s">
        <v>25</v>
      </c>
      <c r="B17" s="6">
        <v>46402</v>
      </c>
      <c r="C17" s="6">
        <v>50257</v>
      </c>
      <c r="D17" s="3">
        <f t="shared" si="1"/>
        <v>-203597</v>
      </c>
      <c r="E17" s="3">
        <v>5120.77</v>
      </c>
      <c r="F17" s="3">
        <v>2385.26</v>
      </c>
      <c r="G17" s="3">
        <v>0</v>
      </c>
      <c r="H17" s="3">
        <v>49.96</v>
      </c>
      <c r="I17" s="3">
        <f>9446.46+477.32</f>
        <v>9923.779999999999</v>
      </c>
      <c r="J17" s="6">
        <v>11588.7</v>
      </c>
      <c r="K17" s="6">
        <v>10652.52</v>
      </c>
      <c r="L17" s="6">
        <v>8325.08</v>
      </c>
      <c r="M17" s="6">
        <v>2211.09</v>
      </c>
      <c r="N17" s="6"/>
      <c r="O17">
        <f t="shared" si="0"/>
        <v>50257.16</v>
      </c>
    </row>
    <row r="18" spans="1:15" ht="13.5" customHeight="1">
      <c r="A18" s="8" t="s">
        <v>26</v>
      </c>
      <c r="B18" s="6">
        <v>48332</v>
      </c>
      <c r="C18" s="6">
        <v>41543</v>
      </c>
      <c r="D18" s="3">
        <f t="shared" si="1"/>
        <v>-196808</v>
      </c>
      <c r="E18" s="3">
        <v>7722.16</v>
      </c>
      <c r="F18" s="3">
        <v>2385.26</v>
      </c>
      <c r="G18" s="3">
        <v>0</v>
      </c>
      <c r="H18" s="3">
        <v>449.64</v>
      </c>
      <c r="I18" s="3">
        <f>477.32</f>
        <v>477.32</v>
      </c>
      <c r="J18" s="6">
        <v>14262.74</v>
      </c>
      <c r="K18" s="6">
        <v>4983.11</v>
      </c>
      <c r="L18" s="6">
        <v>9011.38</v>
      </c>
      <c r="M18" s="6">
        <v>2251.23</v>
      </c>
      <c r="N18" s="6"/>
      <c r="O18">
        <f t="shared" si="0"/>
        <v>41542.840000000004</v>
      </c>
    </row>
    <row r="19" spans="1:15" ht="26.25" customHeight="1">
      <c r="A19" s="8" t="s">
        <v>19</v>
      </c>
      <c r="B19" s="6">
        <v>103127</v>
      </c>
      <c r="C19" s="6">
        <v>371659</v>
      </c>
      <c r="D19" s="3">
        <f t="shared" si="1"/>
        <v>-465340</v>
      </c>
      <c r="E19" s="3">
        <v>7722.16</v>
      </c>
      <c r="F19" s="3">
        <v>2385.26</v>
      </c>
      <c r="G19" s="6">
        <v>2416.96</v>
      </c>
      <c r="H19" s="6">
        <v>499.6</v>
      </c>
      <c r="I19" s="3">
        <f>8343.66+477.32</f>
        <v>8820.98</v>
      </c>
      <c r="J19" s="6">
        <v>291162.44</v>
      </c>
      <c r="K19" s="6">
        <v>16620.32</v>
      </c>
      <c r="L19" s="6">
        <v>15814.67</v>
      </c>
      <c r="M19" s="6">
        <v>19890.94</v>
      </c>
      <c r="N19" s="6">
        <v>6325.87</v>
      </c>
      <c r="O19">
        <f>E19+F19+G19+H19+I19+J19+K19+L19+M19+N19</f>
        <v>371659.2</v>
      </c>
    </row>
    <row r="20" spans="1:15" ht="12.75">
      <c r="A20" s="5" t="s">
        <v>11</v>
      </c>
      <c r="B20" s="5">
        <f>SUM(B11:B19)</f>
        <v>538717</v>
      </c>
      <c r="C20" s="5">
        <f>SUM(C11:C19)</f>
        <v>838626</v>
      </c>
      <c r="D20" s="5"/>
      <c r="E20" s="5">
        <f aca="true" t="shared" si="2" ref="E20:M20">SUM(E11:E19)</f>
        <v>62455.630000000005</v>
      </c>
      <c r="F20" s="5">
        <f t="shared" si="2"/>
        <v>25920.180000000008</v>
      </c>
      <c r="G20" s="5">
        <f t="shared" si="2"/>
        <v>2416.96</v>
      </c>
      <c r="H20" s="5">
        <f t="shared" si="2"/>
        <v>1998.4</v>
      </c>
      <c r="I20" s="5">
        <f t="shared" si="2"/>
        <v>35257.119999999995</v>
      </c>
      <c r="J20" s="5">
        <f t="shared" si="2"/>
        <v>499617.9</v>
      </c>
      <c r="K20" s="5">
        <f t="shared" si="2"/>
        <v>68390.98000000001</v>
      </c>
      <c r="L20" s="5">
        <f t="shared" si="2"/>
        <v>92202.51</v>
      </c>
      <c r="M20" s="5">
        <f t="shared" si="2"/>
        <v>44041.03999999999</v>
      </c>
      <c r="N20" s="5">
        <f>N19</f>
        <v>6325.87</v>
      </c>
      <c r="O20">
        <f>E20+F20+G20+H20+I20+J20+K20+L20+M20+N20</f>
        <v>838626.5900000001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2021-03-28T06:56:30Z</cp:lastPrinted>
  <dcterms:created xsi:type="dcterms:W3CDTF">2012-09-02T06:37:17Z</dcterms:created>
  <dcterms:modified xsi:type="dcterms:W3CDTF">2023-03-22T07:40:46Z</dcterms:modified>
  <cp:category/>
  <cp:version/>
  <cp:contentType/>
  <cp:contentStatus/>
</cp:coreProperties>
</file>