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<sst xmlns="http://schemas.openxmlformats.org/spreadsheetml/2006/main" count="157" uniqueCount="136">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</sst>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18.560000000000002</v>
      </c>
      <c r="M20" s="34">
        <f>SUM(M6:M19)</f>
        <v>3870.623930880001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81.95</v>
      </c>
      <c r="M24" s="33">
        <f>L24*160.174*1.302*1.15</f>
        <v>19653.94804989</v>
      </c>
    </row>
    <row r="25" spans="1:13" ht="12.75">
      <c r="A25" t="s">
        <v>106</v>
      </c>
      <c r="J25" s="20">
        <v>2</v>
      </c>
      <c r="K25" s="20" t="s">
        <v>135</v>
      </c>
      <c r="L25" s="45">
        <v>3.12</v>
      </c>
      <c r="M25" s="33">
        <f aca="true" t="shared" si="1" ref="M25:M41">L25*160.174*1.302*1.15</f>
        <v>748.265014224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53621.22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49349.37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0.9203328458397627</v>
      </c>
      <c r="J42" s="20"/>
      <c r="K42" s="30" t="s">
        <v>58</v>
      </c>
      <c r="L42" s="28">
        <f>SUM(L24:L41)</f>
        <v>85.07000000000001</v>
      </c>
      <c r="M42" s="34">
        <f>SUM(M24:M41)</f>
        <v>20402.213064114003</v>
      </c>
    </row>
    <row r="43" spans="1:11" ht="12.75">
      <c r="A43" t="s">
        <v>125</v>
      </c>
      <c r="F43" s="11">
        <f>250+400+250</f>
        <v>900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50249.37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/>
      <c r="L46" s="47"/>
      <c r="M46" s="25"/>
    </row>
    <row r="47" spans="10:13" ht="12.75">
      <c r="J47" s="20">
        <v>2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/>
      <c r="L48" s="25"/>
      <c r="M48" s="25"/>
    </row>
    <row r="49" spans="1:13" ht="12.75">
      <c r="A49" t="s">
        <v>12</v>
      </c>
      <c r="F49" s="11">
        <f>(7480)*1.302</f>
        <v>9738.960000000001</v>
      </c>
      <c r="J49" s="20">
        <v>4</v>
      </c>
      <c r="K49" s="20"/>
      <c r="L49" s="25"/>
      <c r="M49" s="25"/>
    </row>
    <row r="50" spans="1:13" ht="12.75">
      <c r="A50" s="6" t="s">
        <v>15</v>
      </c>
      <c r="F50" s="11">
        <f>(1832)*1.302</f>
        <v>2385.264</v>
      </c>
      <c r="J50" s="20">
        <v>5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6</v>
      </c>
      <c r="K51" s="20"/>
      <c r="L51" s="25"/>
      <c r="M51" s="25"/>
    </row>
    <row r="52" spans="1:13" ht="12.75">
      <c r="A52" s="4" t="s">
        <v>34</v>
      </c>
      <c r="F52" s="32">
        <f>F49+F50+F51</f>
        <v>12124.224000000002</v>
      </c>
      <c r="J52" s="20">
        <v>7</v>
      </c>
      <c r="K52" s="20"/>
      <c r="L52" s="25"/>
      <c r="M52" s="25"/>
    </row>
    <row r="53" spans="1:13" ht="12.75">
      <c r="A53" s="4" t="s">
        <v>16</v>
      </c>
      <c r="J53" s="20">
        <v>8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4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11</v>
      </c>
      <c r="K56" s="20"/>
      <c r="L56" s="25"/>
      <c r="M56" s="25"/>
    </row>
    <row r="57" spans="1:13" ht="12.75">
      <c r="A57" s="4" t="s">
        <v>18</v>
      </c>
      <c r="B57" s="4"/>
      <c r="J57" s="20">
        <v>12</v>
      </c>
      <c r="K57" s="20"/>
      <c r="L57" s="25"/>
      <c r="M57" s="45"/>
    </row>
    <row r="58" spans="1:13" ht="12.75">
      <c r="A58" t="s">
        <v>19</v>
      </c>
      <c r="C58" s="46">
        <v>304061</v>
      </c>
      <c r="D58">
        <v>224780.8</v>
      </c>
      <c r="E58">
        <v>3156.5</v>
      </c>
      <c r="F58" s="35">
        <f>C58/D58*E58</f>
        <v>4269.797716264023</v>
      </c>
      <c r="J58" s="20">
        <v>13</v>
      </c>
      <c r="K58" s="20"/>
      <c r="L58" s="25"/>
      <c r="M58" s="25"/>
    </row>
    <row r="59" spans="1:13" ht="12.75">
      <c r="A59" t="s">
        <v>20</v>
      </c>
      <c r="F59" s="35">
        <f>M20</f>
        <v>3870.623930880001</v>
      </c>
      <c r="J59" s="20">
        <v>14</v>
      </c>
      <c r="K59" s="20"/>
      <c r="L59" s="25"/>
      <c r="M59" s="45"/>
    </row>
    <row r="60" spans="1:13" ht="12.75">
      <c r="A60" t="s">
        <v>21</v>
      </c>
      <c r="F60" s="11">
        <f>M42</f>
        <v>20402.213064114003</v>
      </c>
      <c r="J60" s="20">
        <v>15</v>
      </c>
      <c r="K60" s="20"/>
      <c r="L60" s="25"/>
      <c r="M60" s="45"/>
    </row>
    <row r="61" spans="1:13" ht="12.75">
      <c r="A61" t="s">
        <v>73</v>
      </c>
      <c r="F61" s="5">
        <f>2*600*1.302</f>
        <v>1562.4</v>
      </c>
      <c r="J61" s="20">
        <v>16</v>
      </c>
      <c r="K61" s="20"/>
      <c r="L61" s="25"/>
      <c r="M61" s="45"/>
    </row>
    <row r="62" spans="1:13" ht="12.75">
      <c r="A62" t="s">
        <v>22</v>
      </c>
      <c r="F62" s="5">
        <f>M70</f>
        <v>0</v>
      </c>
      <c r="J62" s="20">
        <v>17</v>
      </c>
      <c r="K62" s="20"/>
      <c r="L62" s="25"/>
      <c r="M62" s="45"/>
    </row>
    <row r="63" spans="1:13" ht="12.75">
      <c r="A63" t="s">
        <v>23</v>
      </c>
      <c r="F63" s="5"/>
      <c r="J63" s="20">
        <v>18</v>
      </c>
      <c r="K63" s="20"/>
      <c r="L63" s="25"/>
      <c r="M63" s="45"/>
    </row>
    <row r="64" spans="1:13" ht="12.75">
      <c r="A64" t="s">
        <v>24</v>
      </c>
      <c r="F64" s="5"/>
      <c r="J64" s="20">
        <v>19</v>
      </c>
      <c r="K64" s="20"/>
      <c r="L64" s="25"/>
      <c r="M64" s="45"/>
    </row>
    <row r="65" spans="2:13" ht="12.75">
      <c r="B65">
        <v>3156.5</v>
      </c>
      <c r="C65" t="s">
        <v>13</v>
      </c>
      <c r="D65" s="11">
        <v>0.29</v>
      </c>
      <c r="E65" t="s">
        <v>14</v>
      </c>
      <c r="F65" s="5">
        <f>B65*D65</f>
        <v>915.385</v>
      </c>
      <c r="J65" s="20">
        <v>20</v>
      </c>
      <c r="K65" s="20"/>
      <c r="L65" s="25"/>
      <c r="M65" s="45"/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21</v>
      </c>
      <c r="K66" s="20"/>
      <c r="L66" s="25"/>
      <c r="M66" s="4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>
        <v>22</v>
      </c>
      <c r="K67" s="20"/>
      <c r="L67" s="25"/>
      <c r="M67" s="45"/>
    </row>
    <row r="68" spans="1:13" ht="12.75">
      <c r="A68" s="4" t="s">
        <v>25</v>
      </c>
      <c r="B68" s="10"/>
      <c r="C68" s="10"/>
      <c r="F68" s="32">
        <f>SUM(F58:F67)</f>
        <v>31020.419711258026</v>
      </c>
      <c r="J68" s="20">
        <v>23</v>
      </c>
      <c r="K68" s="20"/>
      <c r="L68" s="25"/>
      <c r="M68" s="25"/>
    </row>
    <row r="69" spans="1:13" ht="12.75">
      <c r="A69" s="4" t="s">
        <v>26</v>
      </c>
      <c r="J69" s="20">
        <v>24</v>
      </c>
      <c r="K69" s="20"/>
      <c r="L69" s="25"/>
      <c r="M69" s="25"/>
    </row>
    <row r="70" spans="1:13" ht="12.75">
      <c r="A70" t="s">
        <v>27</v>
      </c>
      <c r="B70">
        <v>3156.5</v>
      </c>
      <c r="C70" s="5" t="s">
        <v>13</v>
      </c>
      <c r="D70" s="5">
        <v>0.2</v>
      </c>
      <c r="E70" t="s">
        <v>14</v>
      </c>
      <c r="F70" s="11">
        <f>B70*D70</f>
        <v>631.3000000000001</v>
      </c>
      <c r="J70" s="20"/>
      <c r="K70" s="20"/>
      <c r="L70" s="31" t="s">
        <v>65</v>
      </c>
      <c r="M70" s="28">
        <f>SUM(M46:M69)</f>
        <v>0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1.26</v>
      </c>
      <c r="E73" t="s">
        <v>14</v>
      </c>
      <c r="F73" s="11">
        <f>B73*D73</f>
        <v>3977.19</v>
      </c>
    </row>
    <row r="74" spans="1:6" ht="12.75">
      <c r="A74" s="4" t="s">
        <v>29</v>
      </c>
      <c r="F74" s="32">
        <f>F70+F73</f>
        <v>4608.49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2.6</v>
      </c>
      <c r="E77" t="s">
        <v>14</v>
      </c>
      <c r="F77" s="11">
        <f>B77*D77</f>
        <v>8206.9</v>
      </c>
    </row>
    <row r="78" spans="1:6" ht="12.75">
      <c r="A78" s="4" t="s">
        <v>32</v>
      </c>
      <c r="F78" s="32">
        <f>SUM(F77)</f>
        <v>8206.9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55960.03371125803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3245.6819552529655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2883.6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297.46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v>1956.85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64343.62566651099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44743</v>
      </c>
      <c r="C87" s="40">
        <v>-56452</v>
      </c>
      <c r="D87" s="43">
        <f>F44</f>
        <v>50249.37</v>
      </c>
      <c r="E87" s="43">
        <f>F85</f>
        <v>64343.62566651099</v>
      </c>
      <c r="F87" s="44">
        <f>C87+D87-E87</f>
        <v>-70546.25566651099</v>
      </c>
    </row>
    <row r="89" spans="1:6" ht="13.5" thickBot="1">
      <c r="A89" t="s">
        <v>111</v>
      </c>
      <c r="C89" s="49">
        <v>44743</v>
      </c>
      <c r="D89" s="8" t="s">
        <v>112</v>
      </c>
      <c r="E89" s="49">
        <v>44773</v>
      </c>
      <c r="F89" t="s">
        <v>113</v>
      </c>
    </row>
    <row r="90" spans="1:7" ht="13.5" thickBot="1">
      <c r="A90" t="s">
        <v>114</v>
      </c>
      <c r="F90" s="50">
        <f>E87</f>
        <v>64343.62566651099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2017-08-21T12:46:41Z</cp:lastPrinted>
  <dcterms:created xsi:type="dcterms:W3CDTF">2008-08-18T07:30:19Z</dcterms:created>
  <dcterms:modified xsi:type="dcterms:W3CDTF">2022-09-28T12:38:41Z</dcterms:modified>
  <cp:category/>
  <cp:version/>
  <cp:contentType/>
  <cp:contentStatus/>
</cp:coreProperties>
</file>