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<sst xmlns="http://schemas.openxmlformats.org/spreadsheetml/2006/main" count="28" uniqueCount="28">
  <si>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</si>
  <si>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</si>
  <si>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</si>
  <si>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</si>
  <si>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</si>
  <si>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</si>
  <si>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</si>
  <si>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</si>
  <si>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</si>
  <si>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</si>
  <si>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</si>
  <si>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</si>
  <si>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</si>
  <si>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</si>
  <si>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</si>
  <si>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</si>
  <si>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</si>
  <si>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</si>
  <si>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</si>
  <si>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</si>
  <si>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</si>
  <si>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Забайкальская д.2</t>
  </si>
  <si>
    <t>на 01.01.22</t>
  </si>
  <si>
    <t>март-апрель</t>
  </si>
  <si>
    <t>январь-февраль</t>
  </si>
  <si>
    <t xml:space="preserve">август </t>
  </si>
  <si>
    <t>сентябрь</t>
  </si>
  <si>
    <t>октябрь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</si>
</sst>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4">
      <selection activeCell="P19" sqref="P19"/>
    </sheetView>
  </sheetViews>
  <sheetFormatPr defaultColWidth="9.00390625" defaultRowHeight="12.75"/>
  <cols>
    <col min="1" max="1" width="14.875" style="0" customWidth="1"/>
    <col min="2" max="2" width="8.625" style="0" customWidth="1"/>
    <col min="3" max="3" width="8.25390625" style="0" customWidth="1"/>
    <col min="4" max="4" width="10.00390625" style="0" customWidth="1"/>
    <col min="7" max="7" width="9.25390625" style="0" customWidth="1"/>
    <col min="8" max="8" width="9.875" style="0" customWidth="1"/>
    <col min="9" max="9" width="8.375" style="0" customWidth="1"/>
    <col min="10" max="10" width="8.75390625" style="0" customWidth="1"/>
    <col min="15" max="15" width="8.375" style="0" customWidth="1"/>
  </cols>
  <sheetData>
    <row r="2" spans="3:11" ht="12.75">
      <c r="C2" s="1"/>
      <c r="D2" s="1" t="s">
        <v>21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9" t="s">
        <v>14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29"/>
      <c r="I6" s="30"/>
      <c r="J6" s="34" t="s">
        <v>10</v>
      </c>
      <c r="K6" s="15" t="s">
        <v>6</v>
      </c>
      <c r="L6" s="15" t="s">
        <v>8</v>
      </c>
      <c r="M6" s="15" t="s">
        <v>9</v>
      </c>
      <c r="N6" s="15" t="s">
        <v>15</v>
      </c>
      <c r="O6" s="27" t="s">
        <v>19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13</v>
      </c>
      <c r="H7" s="21" t="s">
        <v>5</v>
      </c>
      <c r="I7" s="31" t="s">
        <v>18</v>
      </c>
      <c r="J7" s="35"/>
      <c r="K7" s="16"/>
      <c r="L7" s="16"/>
      <c r="M7" s="16"/>
      <c r="N7" s="16"/>
      <c r="O7" s="28"/>
    </row>
    <row r="8" spans="1:15" ht="12.75">
      <c r="A8" s="10"/>
      <c r="B8" s="13"/>
      <c r="C8" s="13"/>
      <c r="D8" s="13"/>
      <c r="E8" s="22"/>
      <c r="F8" s="22"/>
      <c r="G8" s="25"/>
      <c r="H8" s="22"/>
      <c r="I8" s="32"/>
      <c r="J8" s="35"/>
      <c r="K8" s="16"/>
      <c r="L8" s="16"/>
      <c r="M8" s="16"/>
      <c r="N8" s="16"/>
      <c r="O8" s="28"/>
    </row>
    <row r="9" spans="1:15" ht="12.75">
      <c r="A9" s="11"/>
      <c r="B9" s="14"/>
      <c r="C9" s="14"/>
      <c r="D9" s="14"/>
      <c r="E9" s="23"/>
      <c r="F9" s="23"/>
      <c r="G9" s="26"/>
      <c r="H9" s="23"/>
      <c r="I9" s="33"/>
      <c r="J9" s="36"/>
      <c r="K9" s="17"/>
      <c r="L9" s="17"/>
      <c r="M9" s="17"/>
      <c r="N9" s="17"/>
      <c r="O9" s="28"/>
    </row>
    <row r="10" spans="1:15" ht="12.75">
      <c r="A10" s="2" t="s">
        <v>22</v>
      </c>
      <c r="B10" s="3"/>
      <c r="C10" s="3"/>
      <c r="D10" s="3">
        <v>-257793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24</v>
      </c>
      <c r="B11" s="3">
        <v>124998</v>
      </c>
      <c r="C11" s="3">
        <v>85739</v>
      </c>
      <c r="D11" s="3">
        <f>D10+B11-C11</f>
        <v>-218534</v>
      </c>
      <c r="E11" s="3">
        <v>9992.85</v>
      </c>
      <c r="F11" s="3">
        <v>11798.22</v>
      </c>
      <c r="G11" s="3">
        <v>0</v>
      </c>
      <c r="H11" s="3">
        <v>0</v>
      </c>
      <c r="I11" s="3">
        <f>3788+951.26+5360.46</f>
        <v>10099.720000000001</v>
      </c>
      <c r="J11" s="3">
        <v>12610</v>
      </c>
      <c r="K11" s="3">
        <v>13753.68</v>
      </c>
      <c r="L11" s="3">
        <v>8747.94</v>
      </c>
      <c r="M11" s="3">
        <v>14590.42</v>
      </c>
      <c r="N11" s="3">
        <v>4146.6</v>
      </c>
      <c r="O11" s="3"/>
      <c r="P11">
        <f aca="true" t="shared" si="0" ref="P11:P18">E11+F11+G11+H11+I11+J11+K11+L11+M11+N11</f>
        <v>85739.43000000001</v>
      </c>
    </row>
    <row r="12" spans="1:16" ht="12.75">
      <c r="A12" s="2" t="s">
        <v>23</v>
      </c>
      <c r="B12" s="3">
        <v>223738</v>
      </c>
      <c r="C12" s="3">
        <v>117936</v>
      </c>
      <c r="D12" s="3">
        <f aca="true" t="shared" si="1" ref="D12:D19">D11+B12-C12</f>
        <v>-112732</v>
      </c>
      <c r="E12" s="3">
        <v>9992.85</v>
      </c>
      <c r="F12" s="3">
        <v>11798.22</v>
      </c>
      <c r="G12" s="3">
        <v>0</v>
      </c>
      <c r="H12" s="3">
        <v>255</v>
      </c>
      <c r="I12" s="3">
        <f>19243.04+951.26+5360.46</f>
        <v>25554.76</v>
      </c>
      <c r="J12" s="3">
        <v>12610</v>
      </c>
      <c r="K12" s="3">
        <v>28217</v>
      </c>
      <c r="L12" s="3">
        <v>9284.81</v>
      </c>
      <c r="M12" s="3">
        <v>15158.88</v>
      </c>
      <c r="N12" s="3">
        <v>5064.37</v>
      </c>
      <c r="O12" s="3"/>
      <c r="P12">
        <f t="shared" si="0"/>
        <v>117935.89</v>
      </c>
    </row>
    <row r="13" spans="1:16" ht="12.75">
      <c r="A13" s="2" t="s">
        <v>16</v>
      </c>
      <c r="B13" s="3">
        <v>67400</v>
      </c>
      <c r="C13" s="3">
        <v>70053</v>
      </c>
      <c r="D13" s="3">
        <f t="shared" si="1"/>
        <v>-115385</v>
      </c>
      <c r="E13" s="3">
        <v>9992.85</v>
      </c>
      <c r="F13" s="3">
        <v>11798.22</v>
      </c>
      <c r="G13" s="3">
        <v>0</v>
      </c>
      <c r="H13" s="3">
        <v>0</v>
      </c>
      <c r="I13" s="3">
        <f>9621.52+440.97+3155.86</f>
        <v>13218.35</v>
      </c>
      <c r="J13" s="3">
        <v>6305</v>
      </c>
      <c r="K13" s="3">
        <v>12422.04</v>
      </c>
      <c r="L13" s="3">
        <v>5589.84</v>
      </c>
      <c r="M13" s="3">
        <v>7611.02</v>
      </c>
      <c r="N13" s="3">
        <v>3115.7</v>
      </c>
      <c r="O13" s="3"/>
      <c r="P13">
        <f t="shared" si="0"/>
        <v>70053.02</v>
      </c>
    </row>
    <row r="14" spans="1:16" ht="12.75">
      <c r="A14" s="2" t="s">
        <v>17</v>
      </c>
      <c r="B14" s="3">
        <v>68479</v>
      </c>
      <c r="C14" s="3">
        <v>43065</v>
      </c>
      <c r="D14" s="3">
        <f>D13+B14-C14</f>
        <v>-89971</v>
      </c>
      <c r="E14" s="3">
        <v>3.91</v>
      </c>
      <c r="F14" s="3">
        <v>55.99</v>
      </c>
      <c r="G14" s="3">
        <v>0</v>
      </c>
      <c r="H14" s="3">
        <v>255</v>
      </c>
      <c r="I14" s="3">
        <f>9621.52+475.63+2680.23</f>
        <v>12777.38</v>
      </c>
      <c r="J14" s="3">
        <v>6305</v>
      </c>
      <c r="K14" s="3">
        <v>8521.86</v>
      </c>
      <c r="L14" s="3">
        <v>5400.35</v>
      </c>
      <c r="M14" s="3">
        <v>8084.74</v>
      </c>
      <c r="N14" s="3">
        <v>1660.36</v>
      </c>
      <c r="O14" s="3"/>
      <c r="P14">
        <f t="shared" si="0"/>
        <v>43064.59</v>
      </c>
    </row>
    <row r="15" spans="1:16" ht="12.75">
      <c r="A15" s="2" t="s">
        <v>11</v>
      </c>
      <c r="B15" s="3">
        <v>78024</v>
      </c>
      <c r="C15" s="3">
        <v>73852</v>
      </c>
      <c r="D15" s="3">
        <f t="shared" si="1"/>
        <v>-85799</v>
      </c>
      <c r="E15" s="3">
        <v>6261.32</v>
      </c>
      <c r="F15" s="3">
        <v>6510</v>
      </c>
      <c r="G15" s="3">
        <v>0</v>
      </c>
      <c r="H15" s="3">
        <v>0</v>
      </c>
      <c r="I15" s="3">
        <f>10113.96+503.44+2784.75</f>
        <v>13402.15</v>
      </c>
      <c r="J15" s="3">
        <v>6305</v>
      </c>
      <c r="K15" s="3">
        <v>25238.21</v>
      </c>
      <c r="L15" s="3">
        <v>4610.83</v>
      </c>
      <c r="M15" s="6">
        <v>8211.06</v>
      </c>
      <c r="N15" s="3">
        <v>3313.91</v>
      </c>
      <c r="O15" s="3"/>
      <c r="P15">
        <f t="shared" si="0"/>
        <v>73852.48000000001</v>
      </c>
    </row>
    <row r="16" spans="1:16" ht="15" customHeight="1">
      <c r="A16" s="8" t="s">
        <v>25</v>
      </c>
      <c r="B16" s="3">
        <v>63821</v>
      </c>
      <c r="C16" s="6">
        <v>61191</v>
      </c>
      <c r="D16" s="3">
        <f t="shared" si="1"/>
        <v>-83169</v>
      </c>
      <c r="E16" s="3">
        <v>6261.32</v>
      </c>
      <c r="F16" s="3">
        <v>9795.61</v>
      </c>
      <c r="G16" s="3">
        <v>0</v>
      </c>
      <c r="H16" s="3">
        <v>0</v>
      </c>
      <c r="I16" s="3">
        <f>10113.96+503.44+2784.75</f>
        <v>13402.15</v>
      </c>
      <c r="J16" s="3">
        <v>6305</v>
      </c>
      <c r="K16" s="6">
        <v>9258.56</v>
      </c>
      <c r="L16" s="6">
        <v>4705.57</v>
      </c>
      <c r="M16" s="6">
        <v>8842.68</v>
      </c>
      <c r="N16" s="6">
        <v>2619.79</v>
      </c>
      <c r="O16" s="6"/>
      <c r="P16">
        <f t="shared" si="0"/>
        <v>61190.68</v>
      </c>
    </row>
    <row r="17" spans="1:16" ht="15" customHeight="1">
      <c r="A17" s="8" t="s">
        <v>26</v>
      </c>
      <c r="B17" s="3">
        <v>73847</v>
      </c>
      <c r="C17" s="6">
        <v>72976</v>
      </c>
      <c r="D17" s="3">
        <f t="shared" si="1"/>
        <v>-82298</v>
      </c>
      <c r="E17" s="3">
        <v>5118.16</v>
      </c>
      <c r="F17" s="3">
        <v>6289.64</v>
      </c>
      <c r="G17" s="3">
        <v>0</v>
      </c>
      <c r="H17" s="3">
        <v>255</v>
      </c>
      <c r="I17" s="3">
        <f>13622.34+385.99+2132.46</f>
        <v>16140.79</v>
      </c>
      <c r="J17" s="3">
        <v>6305</v>
      </c>
      <c r="K17" s="6">
        <v>15666.6</v>
      </c>
      <c r="L17" s="6">
        <v>11274.42</v>
      </c>
      <c r="M17" s="6">
        <v>8811.1</v>
      </c>
      <c r="N17" s="6">
        <v>3115.75</v>
      </c>
      <c r="O17" s="6"/>
      <c r="P17">
        <f t="shared" si="0"/>
        <v>72976.45999999999</v>
      </c>
    </row>
    <row r="18" spans="1:16" ht="15" customHeight="1">
      <c r="A18" s="8" t="s">
        <v>27</v>
      </c>
      <c r="B18" s="3">
        <v>64249</v>
      </c>
      <c r="C18" s="6">
        <v>78866</v>
      </c>
      <c r="D18" s="3">
        <f t="shared" si="1"/>
        <v>-96915</v>
      </c>
      <c r="E18" s="3">
        <v>7071.16</v>
      </c>
      <c r="F18" s="3">
        <v>8892.66</v>
      </c>
      <c r="G18" s="3">
        <v>0</v>
      </c>
      <c r="H18" s="3">
        <v>0</v>
      </c>
      <c r="I18" s="3">
        <f>16906.44+503.44+2784.75</f>
        <v>20194.629999999997</v>
      </c>
      <c r="J18" s="3">
        <v>6305</v>
      </c>
      <c r="K18" s="6">
        <v>18374.89</v>
      </c>
      <c r="L18" s="6">
        <v>5274.03</v>
      </c>
      <c r="M18" s="6">
        <v>9537.46</v>
      </c>
      <c r="N18" s="6">
        <v>3216.4</v>
      </c>
      <c r="O18" s="6"/>
      <c r="P18">
        <f t="shared" si="0"/>
        <v>78866.22999999998</v>
      </c>
    </row>
    <row r="19" spans="1:16" ht="26.25" customHeight="1">
      <c r="A19" s="8" t="s">
        <v>20</v>
      </c>
      <c r="B19" s="3">
        <v>135825</v>
      </c>
      <c r="C19" s="7">
        <v>159477</v>
      </c>
      <c r="D19" s="3">
        <f t="shared" si="1"/>
        <v>-120567</v>
      </c>
      <c r="E19" s="3">
        <v>7071.16</v>
      </c>
      <c r="F19" s="3">
        <v>8892.66</v>
      </c>
      <c r="G19" s="3">
        <v>2558.06</v>
      </c>
      <c r="H19" s="3">
        <v>255</v>
      </c>
      <c r="I19" s="3">
        <f>46320+1017.63+5812.12</f>
        <v>53149.75</v>
      </c>
      <c r="J19" s="3">
        <v>16881</v>
      </c>
      <c r="K19" s="7">
        <v>23816.35</v>
      </c>
      <c r="L19" s="7">
        <v>17590.62</v>
      </c>
      <c r="M19" s="7">
        <v>16737.93</v>
      </c>
      <c r="N19" s="7">
        <v>5828.88</v>
      </c>
      <c r="O19" s="7">
        <v>6695.17</v>
      </c>
      <c r="P19">
        <f>E19+F19+G19+H19+I19+J19+K19+L19+M19+N19+O19</f>
        <v>159476.58000000002</v>
      </c>
    </row>
    <row r="20" spans="1:16" ht="12.75">
      <c r="A20" s="5" t="s">
        <v>12</v>
      </c>
      <c r="B20" s="5">
        <f>SUM(B11:B19)</f>
        <v>900381</v>
      </c>
      <c r="C20" s="5">
        <f>SUM(C11:C19)</f>
        <v>763155</v>
      </c>
      <c r="D20" s="5"/>
      <c r="E20" s="5">
        <f aca="true" t="shared" si="2" ref="E20:N20">SUM(E11:E19)</f>
        <v>61765.58</v>
      </c>
      <c r="F20" s="5">
        <f t="shared" si="2"/>
        <v>75831.22</v>
      </c>
      <c r="G20" s="5">
        <f t="shared" si="2"/>
        <v>2558.06</v>
      </c>
      <c r="H20" s="5">
        <f t="shared" si="2"/>
        <v>1020</v>
      </c>
      <c r="I20" s="5">
        <f t="shared" si="2"/>
        <v>177939.68</v>
      </c>
      <c r="J20" s="5">
        <f t="shared" si="2"/>
        <v>79931</v>
      </c>
      <c r="K20" s="5">
        <f t="shared" si="2"/>
        <v>155269.19000000003</v>
      </c>
      <c r="L20" s="5">
        <f t="shared" si="2"/>
        <v>72478.41</v>
      </c>
      <c r="M20" s="5">
        <f t="shared" si="2"/>
        <v>97585.28999999998</v>
      </c>
      <c r="N20" s="5">
        <f t="shared" si="2"/>
        <v>32081.760000000006</v>
      </c>
      <c r="O20" s="5">
        <f>O19</f>
        <v>6695.17</v>
      </c>
      <c r="P20">
        <f>E20+F20+G20+H20+I20+J20+K20+L20+M20+N20+O20</f>
        <v>763155.36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2021-03-28T07:39:48Z</cp:lastPrinted>
  <dcterms:created xsi:type="dcterms:W3CDTF">2012-09-02T06:37:17Z</dcterms:created>
  <dcterms:modified xsi:type="dcterms:W3CDTF">2023-03-22T10:26:00Z</dcterms:modified>
  <cp:category/>
  <cp:version/>
  <cp:contentType/>
  <cp:contentStatus/>
</cp:coreProperties>
</file>