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<sst xmlns="http://schemas.openxmlformats.org/spreadsheetml/2006/main" count="162" uniqueCount="139">
  <si>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</si>
  <si>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</si>
  <si>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</si>
  <si>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</si>
  <si>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</si>
  <si>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</si>
  <si>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</si>
  <si>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</si>
  <si>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</si>
  <si>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</si>
  <si>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</si>
  <si>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</si>
  <si>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</si>
  <si>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</si>
  <si>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</si>
  <si>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</si>
  <si>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</si>
  <si>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</si>
  <si>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</si>
  <si>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</si>
  <si>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</si>
  <si>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</si>
  <si>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</si>
  <si>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</si>
  <si>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</si>
  <si>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</si>
  <si>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</si>
  <si>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</si>
  <si>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</si>
  <si>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</si>
  <si>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</si>
  <si>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</si>
  <si>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</si>
  <si>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</si>
  <si>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</si>
  <si>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</si>
  <si>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</si>
  <si>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</si>
  <si>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</si>
  <si>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</si>
  <si>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</si>
  <si>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</si>
  <si>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</si>
  <si>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</si>
  <si>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</si>
  <si>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</si>
  <si>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</si>
  <si>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</si>
  <si>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</si>
  <si>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</si>
  <si>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</si>
  <si>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</si>
  <si>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</si>
  <si>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</si>
  <si>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</si>
  <si>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</si>
  <si>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</si>
  <si>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</si>
  <si>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</si>
  <si>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</si>
  <si>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</si>
  <si>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</si>
  <si>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</si>
  <si>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</si>
  <si>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</si>
  <si>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</si>
  <si>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</si>
  <si>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</si>
  <si>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</si>
  <si>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</si>
  <si>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</si>
  <si>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</si>
  <si>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</si>
  <si>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</si>
  <si>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</si>
  <si>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</si>
  <si>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</si>
  <si>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</si>
  <si>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</si>
  <si>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</si>
  <si>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</si>
  <si>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</si>
  <si>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</si>
  <si>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</si>
  <si>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</si>
  <si>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</si>
  <si>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</si>
  <si>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</si>
  <si>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</si>
  <si>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</si>
  <si>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</si>
  <si>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</si>
  <si>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</si>
  <si>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</si>
  <si>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</si>
  <si>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</si>
  <si>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</si>
  <si>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</si>
  <si>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</si>
  <si>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</si>
  <si>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</si>
  <si>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</si>
  <si>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</si>
  <si>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</si>
  <si>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</si>
  <si>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</si>
  <si>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</si>
  <si>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</si>
  <si>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</si>
  <si>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</si>
  <si>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</si>
  <si>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</si>
  <si>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</si>
  <si>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</si>
  <si>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</si>
  <si>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</si>
  <si>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</si>
  <si>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</si>
  <si>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</si>
  <si>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</si>
  <si>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</si>
  <si>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</si>
  <si>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</si>
  <si>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</si>
  <si>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</si>
  <si>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</si>
  <si>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</si>
  <si>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</si>
  <si>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</si>
  <si>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</si>
  <si>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</si>
  <si>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</si>
  <si>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2021г.</t>
  </si>
  <si>
    <t>за   январь-февраль  2022 г.</t>
  </si>
  <si>
    <t>ост.на 01.03</t>
  </si>
  <si>
    <t xml:space="preserve">смена ламп (2шт) </t>
  </si>
  <si>
    <t>лампа</t>
  </si>
  <si>
    <t>2шт</t>
  </si>
  <si>
    <t>февраля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</si>
</sst>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E4" sqref="E4:F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1.2</v>
      </c>
      <c r="K1" t="s">
        <v>66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138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2.49</v>
      </c>
      <c r="M6" s="46">
        <f>L6*160.174*1.302</f>
        <v>519.28090452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583.9303344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2.81</v>
      </c>
      <c r="M16" s="46">
        <f t="shared" si="0"/>
        <v>586.01579988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9.68</v>
      </c>
      <c r="M20" s="33">
        <f>SUM(M6:M19)</f>
        <v>2018.7305846400004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135</v>
      </c>
      <c r="L24" s="25">
        <v>0.14</v>
      </c>
      <c r="M24" s="32">
        <f aca="true" t="shared" si="1" ref="M24:M38">L24*160.174*1.302</f>
        <v>29.196516720000005</v>
      </c>
    </row>
    <row r="25" spans="1:13" ht="12.75">
      <c r="A25" t="s">
        <v>107</v>
      </c>
      <c r="J25" s="20">
        <v>2</v>
      </c>
      <c r="K25" s="20"/>
      <c r="L25" s="46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0.14</v>
      </c>
      <c r="M39" s="33">
        <f>SUM(M24:M38)</f>
        <v>29.196516720000005</v>
      </c>
    </row>
    <row r="40" spans="1:11" ht="12.75">
      <c r="A40" s="2" t="s">
        <v>6</v>
      </c>
      <c r="F40" s="11">
        <v>152635.62</v>
      </c>
      <c r="K40" s="1" t="s">
        <v>61</v>
      </c>
    </row>
    <row r="41" spans="1:13" ht="12.75">
      <c r="A41" t="s">
        <v>7</v>
      </c>
      <c r="F41" s="5">
        <v>54514.88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0.3571569991329678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 t="s">
        <v>136</v>
      </c>
      <c r="L43" s="25" t="s">
        <v>137</v>
      </c>
      <c r="M43" s="25">
        <f>2*11.4</f>
        <v>22.8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55019.88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46"/>
      <c r="M45" s="32"/>
    </row>
    <row r="46" spans="2:13" ht="12.75">
      <c r="B46" s="1" t="s">
        <v>10</v>
      </c>
      <c r="C46" s="1"/>
      <c r="J46" s="20">
        <v>4</v>
      </c>
      <c r="K46" s="20"/>
      <c r="L46" s="46"/>
      <c r="M46" s="32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(4835+5077)*1.302</f>
        <v>12905.424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(1091+1575)*1.302</f>
        <v>3471.132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16376.556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575588</v>
      </c>
      <c r="D58">
        <v>224780.8</v>
      </c>
      <c r="E58">
        <v>2003.5</v>
      </c>
      <c r="F58" s="34">
        <f>C58/D58*E58</f>
        <v>5130.28941083936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2018.7305846400004</v>
      </c>
      <c r="J59" s="20"/>
      <c r="K59" s="20"/>
      <c r="L59" s="30" t="s">
        <v>64</v>
      </c>
      <c r="M59" s="33">
        <f>SUM(M43:M58)</f>
        <v>22.8</v>
      </c>
    </row>
    <row r="60" spans="1:6" ht="12.75">
      <c r="A60" t="s">
        <v>21</v>
      </c>
      <c r="F60" s="11">
        <f>M39</f>
        <v>29.196516720000005</v>
      </c>
    </row>
    <row r="61" spans="1:6" ht="12.75">
      <c r="A61" t="s">
        <v>71</v>
      </c>
      <c r="F61" s="5">
        <f>1*600*1.302</f>
        <v>781.2</v>
      </c>
    </row>
    <row r="62" spans="1:6" ht="12.75">
      <c r="A62" t="s">
        <v>22</v>
      </c>
      <c r="F62" s="11">
        <f>M59</f>
        <v>22.8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0.71</v>
      </c>
      <c r="E65" t="s">
        <v>14</v>
      </c>
      <c r="F65" s="11">
        <f>B65*D65</f>
        <v>1422.485</v>
      </c>
    </row>
    <row r="66" spans="1:6" ht="12.75">
      <c r="A66" s="55" t="s">
        <v>75</v>
      </c>
      <c r="B66" s="55"/>
      <c r="C66" s="55"/>
      <c r="D66" s="57"/>
      <c r="E66" s="55"/>
      <c r="F66" s="57">
        <v>0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9404.70151219936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0.39</v>
      </c>
      <c r="E70" t="s">
        <v>14</v>
      </c>
      <c r="F70" s="11">
        <f>B70*D70</f>
        <v>781.365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2.38</v>
      </c>
      <c r="E73" t="s">
        <v>14</v>
      </c>
      <c r="F73" s="11">
        <f>B73*D73</f>
        <v>4768.33</v>
      </c>
    </row>
    <row r="74" spans="1:6" ht="12.75">
      <c r="A74" s="4" t="s">
        <v>29</v>
      </c>
      <c r="F74" s="31">
        <f>F70+F73</f>
        <v>5549.695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4.62</v>
      </c>
      <c r="E77" t="s">
        <v>14</v>
      </c>
      <c r="F77" s="11">
        <f>B77*D77</f>
        <v>9256.17</v>
      </c>
    </row>
    <row r="78" spans="1:6" ht="12.75">
      <c r="A78" s="4" t="s">
        <v>31</v>
      </c>
      <c r="F78" s="31">
        <f>SUM(F77)</f>
        <v>9256.17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40587.12251219936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2354.0531057075627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f>178*2</f>
        <v>356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f>2*119.05</f>
        <v>238.1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f>2*676.09</f>
        <v>1352.18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44887.455617906926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8">
        <v>44562</v>
      </c>
      <c r="C87" s="39">
        <v>-886700</v>
      </c>
      <c r="D87" s="42">
        <f>F44</f>
        <v>55019.88</v>
      </c>
      <c r="E87" s="42">
        <f>F85</f>
        <v>44887.455617906926</v>
      </c>
      <c r="F87" s="43">
        <f>C87+D87-E87</f>
        <v>-876567.5756179069</v>
      </c>
    </row>
    <row r="89" spans="1:6" ht="13.5" thickBot="1">
      <c r="A89" t="s">
        <v>112</v>
      </c>
      <c r="C89" s="49">
        <v>44562</v>
      </c>
      <c r="D89" s="8" t="s">
        <v>113</v>
      </c>
      <c r="E89" s="49">
        <v>44620</v>
      </c>
      <c r="F89" t="s">
        <v>114</v>
      </c>
    </row>
    <row r="90" spans="1:7" ht="13.5" thickBot="1">
      <c r="A90" t="s">
        <v>115</v>
      </c>
      <c r="F90" s="50">
        <f>E87</f>
        <v>44887.455617906926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2020-09-12T14:10:36Z</cp:lastPrinted>
  <dcterms:created xsi:type="dcterms:W3CDTF">2008-08-18T07:30:19Z</dcterms:created>
  <dcterms:modified xsi:type="dcterms:W3CDTF">2022-04-28T13:38:16Z</dcterms:modified>
  <cp:category/>
  <cp:version/>
  <cp:contentType/>
  <cp:contentStatus/>
</cp:coreProperties>
</file>