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<sst xmlns="http://schemas.openxmlformats.org/spreadsheetml/2006/main" count="159" uniqueCount="138">
  <si>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</si>
  <si>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</si>
  <si>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</si>
  <si>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</si>
  <si>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</si>
  <si>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</si>
  <si>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</si>
  <si>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</si>
  <si>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</si>
  <si>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</si>
  <si>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</si>
  <si>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</si>
  <si>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</si>
  <si>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</si>
  <si>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</si>
  <si>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</si>
  <si>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</si>
  <si>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</si>
  <si>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</si>
  <si>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</si>
  <si>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</si>
  <si>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</si>
  <si>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</si>
  <si>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</si>
  <si>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</si>
  <si>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</si>
  <si>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</si>
  <si>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</si>
  <si>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</si>
  <si>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</si>
  <si>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</si>
  <si>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</si>
  <si>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</si>
  <si>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</si>
  <si>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</si>
  <si>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</si>
  <si>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</si>
  <si>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</si>
  <si>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</si>
  <si>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</si>
  <si>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</si>
  <si>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</si>
  <si>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</si>
  <si>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</si>
  <si>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</si>
  <si>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</si>
  <si>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</si>
  <si>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</si>
  <si>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</si>
  <si>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</si>
  <si>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</si>
  <si>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</si>
  <si>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</si>
  <si>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</si>
  <si>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</si>
  <si>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</si>
  <si>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</si>
  <si>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</si>
  <si>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</si>
  <si>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</si>
  <si>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</si>
  <si>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</si>
  <si>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</si>
  <si>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</si>
  <si>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</si>
  <si>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</si>
  <si>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</si>
  <si>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</si>
  <si>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</si>
  <si>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</si>
  <si>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</si>
  <si>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</si>
  <si>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</si>
  <si>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</si>
  <si>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</si>
  <si>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</si>
  <si>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</si>
  <si>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</si>
  <si>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</si>
  <si>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</si>
  <si>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</si>
  <si>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</si>
  <si>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</si>
  <si>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</si>
  <si>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</si>
  <si>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</si>
  <si>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</si>
  <si>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</si>
  <si>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</si>
  <si>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</si>
  <si>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</si>
  <si>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</si>
  <si>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</si>
  <si>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</si>
  <si>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</si>
  <si>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</si>
  <si>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</si>
  <si>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</si>
  <si>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</si>
  <si>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</si>
  <si>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</si>
  <si>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</si>
  <si>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</si>
  <si>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</si>
  <si>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</si>
  <si>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</si>
  <si>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</si>
  <si>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</si>
  <si>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</si>
  <si>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</si>
  <si>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</si>
  <si>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</si>
  <si>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</si>
  <si>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</si>
  <si>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</si>
  <si>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</si>
  <si>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</si>
  <si>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</si>
  <si>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</si>
  <si>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</si>
  <si>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</si>
  <si>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</si>
  <si>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</si>
  <si>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</si>
  <si>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</si>
  <si>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</si>
  <si>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</si>
  <si>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</si>
  <si>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</si>
  <si>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</si>
  <si>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</si>
  <si>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мая</t>
  </si>
  <si>
    <t>за   май  2022 г.</t>
  </si>
  <si>
    <t>ост.на 01.06</t>
  </si>
  <si>
    <t>2022 г.</t>
  </si>
  <si>
    <t>покраска конт.баков</t>
  </si>
  <si>
    <t>краска</t>
  </si>
  <si>
    <t>6кг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</si>
</sst>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4" sqref="M44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5</v>
      </c>
      <c r="K2" s="5" t="s">
        <v>132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131</v>
      </c>
      <c r="G5" s="8" t="s">
        <v>134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779.9640895200001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6.49</v>
      </c>
      <c r="M20" s="34">
        <f>SUM(M6:M19)</f>
        <v>1353.4670965200003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45">
        <v>15.85</v>
      </c>
      <c r="M24" s="33">
        <f aca="true" t="shared" si="1" ref="M24:M38">L24*160.174*1.302*1.15</f>
        <v>3801.28220367</v>
      </c>
    </row>
    <row r="25" spans="1:13" ht="12.75">
      <c r="A25" t="s">
        <v>105</v>
      </c>
      <c r="J25" s="20">
        <v>2</v>
      </c>
      <c r="K25" s="20"/>
      <c r="L25" s="45"/>
      <c r="M25" s="33">
        <f t="shared" si="1"/>
        <v>0</v>
      </c>
    </row>
    <row r="26" spans="1:13" ht="12.75">
      <c r="A26" t="s">
        <v>106</v>
      </c>
      <c r="J26" s="20">
        <v>3</v>
      </c>
      <c r="K26" s="20"/>
      <c r="L26" s="45"/>
      <c r="M26" s="33">
        <f t="shared" si="1"/>
        <v>0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/>
      <c r="L27" s="4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4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15.85</v>
      </c>
      <c r="M39" s="34">
        <f>SUM(M24:M38)</f>
        <v>3801.28220367</v>
      </c>
    </row>
    <row r="40" spans="1:11" ht="12.75">
      <c r="A40" s="2" t="s">
        <v>6</v>
      </c>
      <c r="F40" s="11">
        <v>55744.32</v>
      </c>
      <c r="K40" s="1" t="s">
        <v>60</v>
      </c>
    </row>
    <row r="41" spans="1:13" ht="12.75">
      <c r="A41" t="s">
        <v>7</v>
      </c>
      <c r="F41" s="5">
        <v>53913.56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0.967157909541277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f>6*321.5</f>
        <v>1929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54813.56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(6396.08+8911.06)*1.302</f>
        <v>19929.89628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(2727+2863)*1.302</f>
        <v>7278.18</v>
      </c>
      <c r="J50" s="20">
        <v>8</v>
      </c>
      <c r="K50" s="20"/>
      <c r="L50" s="25"/>
      <c r="M50" s="25"/>
    </row>
    <row r="51" spans="1:13" ht="12.75">
      <c r="A51" s="55" t="s">
        <v>82</v>
      </c>
      <c r="B51" s="52"/>
      <c r="C51" s="52"/>
      <c r="D51" s="52"/>
      <c r="E51" s="54">
        <v>0</v>
      </c>
      <c r="F51" s="53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27208.07628</v>
      </c>
      <c r="J52" s="20">
        <v>10</v>
      </c>
      <c r="K52" s="20"/>
      <c r="L52" s="25"/>
      <c r="M52" s="4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0</v>
      </c>
      <c r="J56" s="20">
        <v>14</v>
      </c>
      <c r="K56" s="20"/>
      <c r="L56" s="25"/>
      <c r="M56" s="45"/>
    </row>
    <row r="57" spans="1:13" ht="12.75">
      <c r="A57" s="4" t="s">
        <v>17</v>
      </c>
      <c r="B57" s="4"/>
      <c r="J57" s="20">
        <v>15</v>
      </c>
      <c r="K57" s="20"/>
      <c r="L57" s="25"/>
      <c r="M57" s="45"/>
    </row>
    <row r="58" spans="1:13" ht="12.75">
      <c r="A58" t="s">
        <v>18</v>
      </c>
      <c r="C58" s="46">
        <v>302810</v>
      </c>
      <c r="D58">
        <v>224780.8</v>
      </c>
      <c r="E58">
        <v>3422.5</v>
      </c>
      <c r="F58" s="35">
        <f>C58/D58*E58</f>
        <v>4610.568273624794</v>
      </c>
      <c r="J58" s="20">
        <v>16</v>
      </c>
      <c r="K58" s="20"/>
      <c r="L58" s="25"/>
      <c r="M58" s="45"/>
    </row>
    <row r="59" spans="1:13" ht="12.75">
      <c r="A59" t="s">
        <v>19</v>
      </c>
      <c r="F59" s="35">
        <f>M20</f>
        <v>1353.4670965200003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3801.28220367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19</v>
      </c>
      <c r="K61" s="20"/>
      <c r="L61" s="25"/>
      <c r="M61" s="45"/>
    </row>
    <row r="62" spans="1:13" ht="12.75">
      <c r="A62" t="s">
        <v>21</v>
      </c>
      <c r="F62" s="5">
        <f>M66</f>
        <v>1929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0.33</v>
      </c>
      <c r="E65" t="s">
        <v>14</v>
      </c>
      <c r="F65" s="5">
        <f>B65*D65</f>
        <v>1129.425</v>
      </c>
      <c r="J65" s="20">
        <v>23</v>
      </c>
      <c r="K65" s="20"/>
      <c r="L65" s="25"/>
      <c r="M65" s="25"/>
    </row>
    <row r="66" spans="1:13" s="46" customFormat="1" ht="12.75">
      <c r="A66" s="58" t="s">
        <v>130</v>
      </c>
      <c r="B66" s="58"/>
      <c r="C66" s="58"/>
      <c r="D66" s="59"/>
      <c r="E66" s="58"/>
      <c r="F66" s="60">
        <v>10272.3</v>
      </c>
      <c r="J66" s="20"/>
      <c r="K66" s="20"/>
      <c r="L66" s="31" t="s">
        <v>63</v>
      </c>
      <c r="M66" s="28">
        <f>SUM(M43:M65)</f>
        <v>1929</v>
      </c>
    </row>
    <row r="67" spans="1:6" ht="12.75">
      <c r="A67" s="52" t="s">
        <v>83</v>
      </c>
      <c r="B67" s="52"/>
      <c r="C67" s="52"/>
      <c r="D67" s="53">
        <v>0</v>
      </c>
      <c r="E67" s="52"/>
      <c r="F67" s="54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23096.042573814793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0.21</v>
      </c>
      <c r="E70" t="s">
        <v>14</v>
      </c>
      <c r="F70" s="11">
        <f>B70*D70</f>
        <v>718.725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1.53</v>
      </c>
      <c r="E73" t="s">
        <v>14</v>
      </c>
      <c r="F73" s="11">
        <f>B73*D73</f>
        <v>5236.425</v>
      </c>
    </row>
    <row r="74" spans="1:13" ht="12.75">
      <c r="A74" s="4" t="s">
        <v>27</v>
      </c>
      <c r="F74" s="32">
        <f>F70+F73</f>
        <v>5955.150000000001</v>
      </c>
      <c r="J74" s="46"/>
      <c r="K74" s="46"/>
      <c r="L74" s="46"/>
      <c r="M74" s="46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2.41</v>
      </c>
      <c r="E77" t="s">
        <v>14</v>
      </c>
      <c r="F77" s="5">
        <f>B77*D77</f>
        <v>8248.225</v>
      </c>
    </row>
    <row r="78" spans="1:6" ht="12.75">
      <c r="A78" s="4" t="s">
        <v>30</v>
      </c>
      <c r="F78" s="32">
        <f>SUM(F77)</f>
        <v>8248.225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31</v>
      </c>
      <c r="B80" s="1"/>
      <c r="F80" s="32">
        <f>F52+F56+F68+F74+F78+F79</f>
        <v>64507.4938538148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3741.434643521258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v>4876.8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v>376.37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f>1569.5+351.2</f>
        <v>1920.7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75422.79849733606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133</v>
      </c>
    </row>
    <row r="87" spans="1:6" ht="12.75">
      <c r="A87" s="13"/>
      <c r="B87" s="39">
        <v>44682</v>
      </c>
      <c r="C87" s="40">
        <v>-106140</v>
      </c>
      <c r="D87" s="43">
        <f>F44</f>
        <v>54813.56</v>
      </c>
      <c r="E87" s="43">
        <f>F85</f>
        <v>75422.79849733606</v>
      </c>
      <c r="F87" s="44">
        <f>C87+D87-E87</f>
        <v>-126749.23849733606</v>
      </c>
    </row>
    <row r="89" spans="1:6" ht="13.5" thickBot="1">
      <c r="A89" t="s">
        <v>110</v>
      </c>
      <c r="C89" s="48">
        <v>44682</v>
      </c>
      <c r="D89" s="8" t="s">
        <v>111</v>
      </c>
      <c r="E89" s="48">
        <v>44712</v>
      </c>
      <c r="F89" t="s">
        <v>112</v>
      </c>
    </row>
    <row r="90" spans="1:7" ht="13.5" thickBot="1">
      <c r="A90" t="s">
        <v>113</v>
      </c>
      <c r="F90" s="49">
        <f>E87</f>
        <v>75422.79849733606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2017-08-21T12:47:03Z</cp:lastPrinted>
  <dcterms:created xsi:type="dcterms:W3CDTF">2008-08-18T07:30:19Z</dcterms:created>
  <dcterms:modified xsi:type="dcterms:W3CDTF">2022-07-27T11:07:30Z</dcterms:modified>
  <cp:category/>
  <cp:version/>
  <cp:contentType/>
  <cp:contentStatus/>
</cp:coreProperties>
</file>