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<sst xmlns="http://schemas.openxmlformats.org/spreadsheetml/2006/main" count="162" uniqueCount="139">
  <si>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</si>
  <si>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</si>
  <si>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</si>
  <si>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</si>
  <si>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</si>
  <si>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</si>
  <si>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</si>
  <si>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</si>
  <si>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</si>
  <si>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</si>
  <si>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</si>
  <si>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</si>
  <si>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</si>
  <si>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</si>
  <si>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</si>
  <si>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</si>
  <si>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</si>
  <si>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</si>
  <si>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</si>
  <si>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</si>
  <si>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</si>
  <si>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</si>
  <si>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</si>
  <si>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</si>
  <si>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</si>
  <si>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</si>
  <si>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</si>
  <si>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</si>
  <si>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</si>
  <si>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</si>
  <si>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</si>
  <si>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</si>
  <si>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</si>
  <si>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</si>
  <si>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</si>
  <si>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</si>
  <si>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</si>
  <si>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</si>
  <si>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</si>
  <si>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</si>
  <si>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</si>
  <si>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</si>
  <si>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</si>
  <si>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</si>
  <si>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</si>
  <si>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</si>
  <si>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</si>
  <si>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</si>
  <si>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</si>
  <si>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</si>
  <si>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</si>
  <si>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</si>
  <si>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</si>
  <si>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</si>
  <si>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</si>
  <si>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</si>
  <si>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</si>
  <si>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</si>
  <si>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</si>
  <si>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</si>
  <si>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</si>
  <si>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</si>
  <si>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</si>
  <si>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</si>
  <si>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</si>
  <si>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</si>
  <si>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</si>
  <si>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</si>
  <si>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</si>
  <si>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</si>
  <si>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</si>
  <si>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</si>
  <si>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</si>
  <si>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</si>
  <si>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</si>
  <si>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</si>
  <si>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</si>
  <si>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</si>
  <si>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</si>
  <si>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</si>
  <si>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</si>
  <si>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</si>
  <si>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</si>
  <si>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</si>
  <si>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</si>
  <si>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</si>
  <si>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</si>
  <si>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</si>
  <si>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</si>
  <si>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</si>
  <si>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</si>
  <si>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</si>
  <si>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</si>
  <si>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</si>
  <si>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</si>
  <si>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</si>
  <si>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</si>
  <si>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</si>
  <si>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</si>
  <si>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</si>
  <si>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</si>
  <si>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</si>
  <si>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</si>
  <si>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</si>
  <si>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</si>
  <si>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</si>
  <si>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</si>
  <si>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</si>
  <si>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</si>
  <si>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</si>
  <si>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</si>
  <si>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</si>
  <si>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</si>
  <si>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</si>
  <si>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</si>
  <si>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</si>
  <si>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</si>
  <si>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</si>
  <si>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</si>
  <si>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</si>
  <si>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</si>
  <si>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</si>
  <si>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</si>
  <si>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</si>
  <si>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</si>
  <si>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</si>
  <si>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</si>
  <si>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</si>
  <si>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</si>
  <si>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</si>
  <si>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</si>
  <si>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</si>
  <si>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мая</t>
  </si>
  <si>
    <t>за   май  2022 г.</t>
  </si>
  <si>
    <t>ост.на 01.06</t>
  </si>
  <si>
    <t>2022 г.</t>
  </si>
  <si>
    <t>смена вентиля д 15 (2шт) эл.уз.</t>
  </si>
  <si>
    <t>вентиль д 15</t>
  </si>
  <si>
    <t>2шт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</si>
</sst>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2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4.72</v>
      </c>
      <c r="M6" s="34">
        <f>L6*160.174*1.302</f>
        <v>984.3397065600001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4170.930960000001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36.06</v>
      </c>
      <c r="M20" s="33">
        <f>SUM(M6:M19)</f>
        <v>7520.188520880001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1.62</v>
      </c>
      <c r="M24" s="32">
        <f aca="true" t="shared" si="1" ref="M24:M36">L24*160.174*1.302*1.15</f>
        <v>388.522218924</v>
      </c>
    </row>
    <row r="25" spans="1:13" ht="12.75">
      <c r="A25" t="s">
        <v>107</v>
      </c>
      <c r="J25" s="20">
        <v>3</v>
      </c>
      <c r="K25" s="20"/>
      <c r="L25" s="34"/>
      <c r="M25" s="32">
        <f t="shared" si="1"/>
        <v>0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33">
        <f>SUM(L24:L36)</f>
        <v>1.62</v>
      </c>
      <c r="M37" s="33">
        <f>SUM(M24:M36)</f>
        <v>388.522218924</v>
      </c>
    </row>
    <row r="38" ht="12.75">
      <c r="K38" s="1" t="s">
        <v>61</v>
      </c>
    </row>
    <row r="39" spans="1:13" ht="12.75">
      <c r="A39" s="2" t="s">
        <v>6</v>
      </c>
      <c r="F39" s="11">
        <v>88626.84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77277.68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0.8719444357939423</v>
      </c>
      <c r="J41" s="20">
        <v>1</v>
      </c>
      <c r="K41" s="20" t="s">
        <v>137</v>
      </c>
      <c r="L41" s="25" t="s">
        <v>138</v>
      </c>
      <c r="M41" s="34">
        <f>2*338</f>
        <v>676</v>
      </c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82704.43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(7956+8353)*1.302</f>
        <v>21234.318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(4909+5154)*1.302</f>
        <v>13102.026</v>
      </c>
      <c r="J49" s="20">
        <v>9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34336.344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47">
        <v>302810</v>
      </c>
      <c r="D57">
        <v>224780.8</v>
      </c>
      <c r="E57">
        <v>5990.2</v>
      </c>
      <c r="F57" s="35">
        <f>C57/D57*E57</f>
        <v>8069.605864913729</v>
      </c>
      <c r="J57" s="20">
        <v>17</v>
      </c>
      <c r="K57" s="20"/>
      <c r="L57" s="25"/>
      <c r="M57" s="25"/>
    </row>
    <row r="58" spans="1:13" ht="12.75">
      <c r="A58" t="s">
        <v>20</v>
      </c>
      <c r="F58" s="35">
        <f>M20</f>
        <v>7520.188520880001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388.522218924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M61</f>
        <v>676</v>
      </c>
      <c r="J61" s="20"/>
      <c r="K61" s="20"/>
      <c r="L61" s="30" t="s">
        <v>64</v>
      </c>
      <c r="M61" s="33">
        <f>SUM(M41:M60)</f>
        <v>676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0.33</v>
      </c>
      <c r="E64" t="s">
        <v>14</v>
      </c>
      <c r="F64" s="11">
        <f>B64*D64</f>
        <v>1976.766</v>
      </c>
    </row>
    <row r="65" spans="1:6" ht="12.75">
      <c r="A65" s="47" t="s">
        <v>75</v>
      </c>
      <c r="B65" s="47"/>
      <c r="C65" s="47"/>
      <c r="D65" s="54"/>
      <c r="E65" s="47"/>
      <c r="F65" s="54">
        <v>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18631.08260471773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0.21</v>
      </c>
      <c r="E69" t="s">
        <v>14</v>
      </c>
      <c r="F69" s="11">
        <f>B69*D69</f>
        <v>1257.942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1.53</v>
      </c>
      <c r="E72" t="s">
        <v>14</v>
      </c>
      <c r="F72" s="11">
        <f>B72*D72</f>
        <v>9165.006</v>
      </c>
    </row>
    <row r="73" spans="1:6" ht="12.75">
      <c r="A73" s="4" t="s">
        <v>29</v>
      </c>
      <c r="F73" s="31">
        <f>F69+F72</f>
        <v>10422.948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2.41</v>
      </c>
      <c r="E76" t="s">
        <v>14</v>
      </c>
      <c r="F76" s="11">
        <f>B76*D76</f>
        <v>14436.382</v>
      </c>
    </row>
    <row r="77" spans="1:6" ht="12.75">
      <c r="A77" s="4" t="s">
        <v>31</v>
      </c>
      <c r="F77" s="31">
        <f>SUM(F76)</f>
        <v>14436.382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77826.75660471772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4513.951883073628</v>
      </c>
    </row>
    <row r="81" spans="1:6" ht="12.75">
      <c r="A81" s="1"/>
      <c r="B81" s="36" t="s">
        <v>128</v>
      </c>
      <c r="C81" s="36"/>
      <c r="D81" s="1"/>
      <c r="E81" s="52"/>
      <c r="F81" s="53">
        <v>0</v>
      </c>
    </row>
    <row r="82" spans="1:6" ht="12.75">
      <c r="A82" s="1"/>
      <c r="B82" s="36" t="s">
        <v>129</v>
      </c>
      <c r="C82" s="36"/>
      <c r="D82" s="1"/>
      <c r="E82" s="52"/>
      <c r="F82" s="53">
        <f>2*419.32</f>
        <v>838.64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83179.34848779136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134</v>
      </c>
    </row>
    <row r="86" spans="1:6" ht="12.75">
      <c r="A86" s="13"/>
      <c r="B86" s="39">
        <v>44682</v>
      </c>
      <c r="C86" s="40">
        <v>310120</v>
      </c>
      <c r="D86" s="43">
        <f>F43</f>
        <v>82704.43</v>
      </c>
      <c r="E86" s="43">
        <f>F84</f>
        <v>83179.34848779136</v>
      </c>
      <c r="F86" s="44">
        <f>C86+D86-E86</f>
        <v>309645.0815122086</v>
      </c>
    </row>
    <row r="88" spans="1:6" ht="13.5" thickBot="1">
      <c r="A88" t="s">
        <v>112</v>
      </c>
      <c r="C88" s="49">
        <v>44682</v>
      </c>
      <c r="D88" s="8" t="s">
        <v>113</v>
      </c>
      <c r="E88" s="49">
        <v>44712</v>
      </c>
      <c r="F88" t="s">
        <v>114</v>
      </c>
    </row>
    <row r="89" spans="1:7" ht="13.5" thickBot="1">
      <c r="A89" t="s">
        <v>115</v>
      </c>
      <c r="F89" s="50">
        <f>E86</f>
        <v>83179.34848779136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2020-09-12T14:11:17Z</cp:lastPrinted>
  <dcterms:created xsi:type="dcterms:W3CDTF">2008-08-18T07:30:19Z</dcterms:created>
  <dcterms:modified xsi:type="dcterms:W3CDTF">2022-07-26T11:11:46Z</dcterms:modified>
  <cp:category/>
  <cp:version/>
  <cp:contentType/>
  <cp:contentStatus/>
</cp:coreProperties>
</file>