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<sst xmlns="http://schemas.openxmlformats.org/spreadsheetml/2006/main" count="28" uniqueCount="28">
  <si>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</si>
  <si>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</si>
  <si>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</si>
  <si>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</si>
  <si>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</si>
  <si>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</si>
  <si>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</si>
  <si>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</si>
  <si>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</si>
  <si>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</si>
  <si>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</si>
  <si>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</si>
  <si>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</si>
  <si>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</si>
  <si>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</si>
  <si>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</si>
  <si>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</si>
  <si>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</si>
  <si>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</si>
  <si>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</si>
  <si>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</si>
  <si>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 xml:space="preserve">Сводная ведомость доходов и расходов за 2022 год по ул. Белякова д.2А </t>
  </si>
  <si>
    <t>на 01.01.22</t>
  </si>
  <si>
    <t>январь-февраль</t>
  </si>
  <si>
    <t>март-апрель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</si>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</sst>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7">
      <selection activeCell="P19" sqref="P19"/>
    </sheetView>
  </sheetViews>
  <sheetFormatPr defaultColWidth="9.00390625" defaultRowHeight="12.75"/>
  <cols>
    <col min="1" max="1" width="10.25390625" style="0" customWidth="1"/>
    <col min="2" max="2" width="10.00390625" style="0" customWidth="1"/>
    <col min="3" max="3" width="9.875" style="0" customWidth="1"/>
    <col min="4" max="4" width="10.25390625" style="0" customWidth="1"/>
    <col min="7" max="7" width="7.00390625" style="0" customWidth="1"/>
    <col min="8" max="8" width="7.125" style="0" customWidth="1"/>
    <col min="9" max="9" width="9.375" style="0" customWidth="1"/>
    <col min="13" max="13" width="8.00390625" style="0" customWidth="1"/>
  </cols>
  <sheetData>
    <row r="2" spans="3:10" ht="12.75">
      <c r="C2" s="1"/>
      <c r="D2" s="1" t="s">
        <v>21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5" ht="12.75" customHeight="1">
      <c r="A6" s="23" t="s">
        <v>14</v>
      </c>
      <c r="B6" s="26" t="s">
        <v>0</v>
      </c>
      <c r="C6" s="26" t="s">
        <v>1</v>
      </c>
      <c r="D6" s="26" t="s">
        <v>2</v>
      </c>
      <c r="E6" s="29" t="s">
        <v>7</v>
      </c>
      <c r="F6" s="30"/>
      <c r="G6" s="31"/>
      <c r="H6" s="8"/>
      <c r="I6" s="18" t="s">
        <v>10</v>
      </c>
      <c r="J6" s="12" t="s">
        <v>6</v>
      </c>
      <c r="K6" s="12" t="s">
        <v>8</v>
      </c>
      <c r="L6" s="12" t="s">
        <v>9</v>
      </c>
      <c r="M6" s="12" t="s">
        <v>18</v>
      </c>
      <c r="N6" s="12" t="s">
        <v>15</v>
      </c>
      <c r="O6" s="10" t="s">
        <v>19</v>
      </c>
    </row>
    <row r="7" spans="1:15" ht="12.75" customHeight="1">
      <c r="A7" s="24"/>
      <c r="B7" s="27"/>
      <c r="C7" s="27"/>
      <c r="D7" s="27"/>
      <c r="E7" s="15" t="s">
        <v>3</v>
      </c>
      <c r="F7" s="15" t="s">
        <v>4</v>
      </c>
      <c r="G7" s="32" t="s">
        <v>13</v>
      </c>
      <c r="H7" s="15" t="s">
        <v>5</v>
      </c>
      <c r="I7" s="19"/>
      <c r="J7" s="13"/>
      <c r="K7" s="13"/>
      <c r="L7" s="13"/>
      <c r="M7" s="21"/>
      <c r="N7" s="13"/>
      <c r="O7" s="11"/>
    </row>
    <row r="8" spans="1:15" ht="12.75">
      <c r="A8" s="24"/>
      <c r="B8" s="27"/>
      <c r="C8" s="27"/>
      <c r="D8" s="27"/>
      <c r="E8" s="16"/>
      <c r="F8" s="16"/>
      <c r="G8" s="33"/>
      <c r="H8" s="16"/>
      <c r="I8" s="19"/>
      <c r="J8" s="13"/>
      <c r="K8" s="13"/>
      <c r="L8" s="13"/>
      <c r="M8" s="21"/>
      <c r="N8" s="13"/>
      <c r="O8" s="11"/>
    </row>
    <row r="9" spans="1:15" ht="12.75">
      <c r="A9" s="25"/>
      <c r="B9" s="28"/>
      <c r="C9" s="28"/>
      <c r="D9" s="28"/>
      <c r="E9" s="17"/>
      <c r="F9" s="17"/>
      <c r="G9" s="34"/>
      <c r="H9" s="17"/>
      <c r="I9" s="20"/>
      <c r="J9" s="14"/>
      <c r="K9" s="14"/>
      <c r="L9" s="14"/>
      <c r="M9" s="22"/>
      <c r="N9" s="14"/>
      <c r="O9" s="11"/>
    </row>
    <row r="10" spans="1:16" ht="12.75">
      <c r="A10" s="2" t="s">
        <v>22</v>
      </c>
      <c r="B10" s="3"/>
      <c r="C10" s="3"/>
      <c r="D10" s="3">
        <v>1140649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7"/>
    </row>
    <row r="11" spans="1:16" ht="23.25" customHeight="1">
      <c r="A11" s="9" t="s">
        <v>23</v>
      </c>
      <c r="B11" s="3">
        <v>404847</v>
      </c>
      <c r="C11" s="3">
        <v>687064</v>
      </c>
      <c r="D11" s="3">
        <f>D10+B11-C11</f>
        <v>858432</v>
      </c>
      <c r="E11" s="3">
        <v>24566.14</v>
      </c>
      <c r="F11" s="3">
        <v>31983.63</v>
      </c>
      <c r="G11" s="3">
        <v>0</v>
      </c>
      <c r="H11" s="3">
        <v>0</v>
      </c>
      <c r="I11" s="6">
        <v>51420.76</v>
      </c>
      <c r="J11" s="3">
        <v>434038.03</v>
      </c>
      <c r="K11" s="3">
        <v>27654.02</v>
      </c>
      <c r="L11" s="3">
        <v>46123.31</v>
      </c>
      <c r="M11" s="3">
        <f>13370+3358.42+18834.04</f>
        <v>35562.46</v>
      </c>
      <c r="N11" s="3">
        <v>35715.58</v>
      </c>
      <c r="O11" s="3"/>
      <c r="P11" s="7">
        <f aca="true" t="shared" si="0" ref="P11:P18">E11+F11+G11+H11+I11+J11+K11+L11+M11+N11</f>
        <v>687063.93</v>
      </c>
    </row>
    <row r="12" spans="1:16" ht="12.75">
      <c r="A12" s="2" t="s">
        <v>24</v>
      </c>
      <c r="B12" s="3">
        <v>476141</v>
      </c>
      <c r="C12" s="3">
        <v>460728</v>
      </c>
      <c r="D12" s="3">
        <f aca="true" t="shared" si="1" ref="D12:D19">D11+B12-C12</f>
        <v>873845</v>
      </c>
      <c r="E12" s="3">
        <v>24566.14</v>
      </c>
      <c r="F12" s="3">
        <v>31983.63</v>
      </c>
      <c r="G12" s="3">
        <v>0</v>
      </c>
      <c r="H12" s="3">
        <v>597.4</v>
      </c>
      <c r="I12" s="3">
        <v>50440</v>
      </c>
      <c r="J12" s="3">
        <v>165440.31</v>
      </c>
      <c r="K12" s="3">
        <v>29351.2</v>
      </c>
      <c r="L12" s="3">
        <v>47920.32</v>
      </c>
      <c r="M12" s="3">
        <f>67919.6+3358.42+18834.04</f>
        <v>90112.06</v>
      </c>
      <c r="N12" s="3">
        <v>20317.34</v>
      </c>
      <c r="O12" s="3"/>
      <c r="P12" s="7">
        <f t="shared" si="0"/>
        <v>460728.4</v>
      </c>
    </row>
    <row r="13" spans="1:16" ht="12.75">
      <c r="A13" s="2" t="s">
        <v>16</v>
      </c>
      <c r="B13" s="3">
        <v>234837</v>
      </c>
      <c r="C13" s="3">
        <v>292636</v>
      </c>
      <c r="D13" s="3">
        <f t="shared" si="1"/>
        <v>816046</v>
      </c>
      <c r="E13" s="3">
        <v>24566.14</v>
      </c>
      <c r="F13" s="3">
        <v>31983.63</v>
      </c>
      <c r="G13" s="3">
        <v>0</v>
      </c>
      <c r="H13" s="3">
        <v>0</v>
      </c>
      <c r="I13" s="3">
        <v>25220</v>
      </c>
      <c r="J13" s="3">
        <v>109091.36</v>
      </c>
      <c r="K13" s="3">
        <v>17670.62</v>
      </c>
      <c r="L13" s="3">
        <v>24059.99</v>
      </c>
      <c r="M13" s="3">
        <f>33959.8+1498.16+11096.23</f>
        <v>46554.19</v>
      </c>
      <c r="N13" s="3">
        <v>13490.32</v>
      </c>
      <c r="O13" s="3"/>
      <c r="P13" s="7">
        <f t="shared" si="0"/>
        <v>292636.25</v>
      </c>
    </row>
    <row r="14" spans="1:16" ht="12.75">
      <c r="A14" s="2" t="s">
        <v>17</v>
      </c>
      <c r="B14" s="3">
        <v>208431</v>
      </c>
      <c r="C14" s="3">
        <v>148698</v>
      </c>
      <c r="D14" s="3">
        <f>D13+B14-C14</f>
        <v>875779</v>
      </c>
      <c r="E14" s="3">
        <v>119.78</v>
      </c>
      <c r="F14" s="3">
        <v>16.93</v>
      </c>
      <c r="G14" s="3">
        <v>0</v>
      </c>
      <c r="H14" s="3">
        <v>597.4</v>
      </c>
      <c r="I14" s="3">
        <v>25220</v>
      </c>
      <c r="J14" s="3">
        <v>29377.25</v>
      </c>
      <c r="K14" s="3">
        <v>17071.61</v>
      </c>
      <c r="L14" s="3">
        <v>25557.5</v>
      </c>
      <c r="M14" s="3">
        <f>33959.8+1679.21+9417.02</f>
        <v>45056.03</v>
      </c>
      <c r="N14" s="3">
        <v>5681.71</v>
      </c>
      <c r="O14" s="3"/>
      <c r="P14" s="7">
        <f t="shared" si="0"/>
        <v>148698.21</v>
      </c>
    </row>
    <row r="15" spans="1:16" ht="12.75">
      <c r="A15" s="2" t="s">
        <v>11</v>
      </c>
      <c r="B15" s="3">
        <v>235945</v>
      </c>
      <c r="C15" s="3">
        <v>242487</v>
      </c>
      <c r="D15" s="3">
        <f t="shared" si="1"/>
        <v>869237</v>
      </c>
      <c r="E15" s="3">
        <v>13578.56</v>
      </c>
      <c r="F15" s="3">
        <v>16997.61</v>
      </c>
      <c r="G15" s="3">
        <v>0</v>
      </c>
      <c r="H15" s="3">
        <v>0</v>
      </c>
      <c r="I15" s="3">
        <v>25220</v>
      </c>
      <c r="J15" s="3">
        <v>88195.79</v>
      </c>
      <c r="K15" s="3">
        <v>14575.76</v>
      </c>
      <c r="L15" s="3">
        <v>25956.84</v>
      </c>
      <c r="M15" s="3">
        <f>35697.9+1777.39+9784.24</f>
        <v>47259.53</v>
      </c>
      <c r="N15" s="3">
        <v>10702.42</v>
      </c>
      <c r="O15" s="3"/>
      <c r="P15" s="7">
        <f t="shared" si="0"/>
        <v>242486.51</v>
      </c>
    </row>
    <row r="16" spans="1:16" ht="15" customHeight="1">
      <c r="A16" s="9" t="s">
        <v>25</v>
      </c>
      <c r="B16" s="6">
        <v>201160</v>
      </c>
      <c r="C16" s="6">
        <v>240440</v>
      </c>
      <c r="D16" s="6">
        <f t="shared" si="1"/>
        <v>829957</v>
      </c>
      <c r="E16" s="3">
        <v>13211.39</v>
      </c>
      <c r="F16" s="3">
        <v>16997.61</v>
      </c>
      <c r="G16" s="3">
        <v>0</v>
      </c>
      <c r="H16" s="3">
        <v>0</v>
      </c>
      <c r="I16" s="3">
        <v>25220</v>
      </c>
      <c r="J16" s="6">
        <v>84332.86</v>
      </c>
      <c r="K16" s="6">
        <v>14875.27</v>
      </c>
      <c r="L16" s="6">
        <v>27953.52</v>
      </c>
      <c r="M16" s="3">
        <f>35697.9+1777.39+9784.24</f>
        <v>47259.53</v>
      </c>
      <c r="N16" s="6">
        <v>10590.26</v>
      </c>
      <c r="O16" s="6"/>
      <c r="P16" s="7">
        <f t="shared" si="0"/>
        <v>240440.43999999997</v>
      </c>
    </row>
    <row r="17" spans="1:16" ht="15" customHeight="1">
      <c r="A17" s="9" t="s">
        <v>26</v>
      </c>
      <c r="B17" s="6">
        <v>230769</v>
      </c>
      <c r="C17" s="6">
        <v>491209</v>
      </c>
      <c r="D17" s="6">
        <f t="shared" si="1"/>
        <v>569517</v>
      </c>
      <c r="E17" s="3">
        <v>12582.53</v>
      </c>
      <c r="F17" s="3">
        <v>16997.61</v>
      </c>
      <c r="G17" s="3">
        <v>0</v>
      </c>
      <c r="H17" s="3">
        <v>597.4</v>
      </c>
      <c r="I17" s="3">
        <v>25220</v>
      </c>
      <c r="J17" s="6">
        <v>300720.44</v>
      </c>
      <c r="K17" s="6">
        <v>35640.74</v>
      </c>
      <c r="L17" s="6">
        <v>27853.69</v>
      </c>
      <c r="M17" s="3">
        <f>35697.9+1777.39+9784.24</f>
        <v>47259.53</v>
      </c>
      <c r="N17" s="6">
        <v>24337.52</v>
      </c>
      <c r="O17" s="6"/>
      <c r="P17" s="7">
        <f t="shared" si="0"/>
        <v>491209.45999999996</v>
      </c>
    </row>
    <row r="18" spans="1:16" ht="15" customHeight="1">
      <c r="A18" s="9" t="s">
        <v>27</v>
      </c>
      <c r="B18" s="6">
        <v>216051</v>
      </c>
      <c r="C18" s="6">
        <v>198503</v>
      </c>
      <c r="D18" s="6">
        <f t="shared" si="1"/>
        <v>587065</v>
      </c>
      <c r="E18" s="3">
        <v>12582.53</v>
      </c>
      <c r="F18" s="3">
        <v>16997.61</v>
      </c>
      <c r="G18" s="3">
        <v>0</v>
      </c>
      <c r="H18" s="3">
        <v>0</v>
      </c>
      <c r="I18" s="3">
        <v>25220</v>
      </c>
      <c r="J18" s="6">
        <v>41330.07</v>
      </c>
      <c r="K18" s="6">
        <v>16672.28</v>
      </c>
      <c r="L18" s="6">
        <v>30149.87</v>
      </c>
      <c r="M18" s="3">
        <f>35697.9+1777.39+9784.24</f>
        <v>47259.53</v>
      </c>
      <c r="N18" s="6">
        <v>8291.24</v>
      </c>
      <c r="O18" s="6"/>
      <c r="P18" s="7">
        <f t="shared" si="0"/>
        <v>198503.12999999998</v>
      </c>
    </row>
    <row r="19" spans="1:16" ht="27.75" customHeight="1">
      <c r="A19" s="9" t="s">
        <v>20</v>
      </c>
      <c r="B19" s="6">
        <v>432197</v>
      </c>
      <c r="C19" s="6">
        <v>837328</v>
      </c>
      <c r="D19" s="6">
        <f t="shared" si="1"/>
        <v>181934</v>
      </c>
      <c r="E19" s="3">
        <v>12582.53</v>
      </c>
      <c r="F19" s="3">
        <v>16997.61</v>
      </c>
      <c r="G19" s="3">
        <v>8086.55</v>
      </c>
      <c r="H19" s="6">
        <v>597.4</v>
      </c>
      <c r="I19" s="6">
        <v>50440</v>
      </c>
      <c r="J19" s="6">
        <v>479825.2</v>
      </c>
      <c r="K19" s="6">
        <v>55607.54</v>
      </c>
      <c r="L19" s="6">
        <v>52912.02</v>
      </c>
      <c r="M19" s="3">
        <f>74604.6+3592.72+20420.94</f>
        <v>98618.26000000001</v>
      </c>
      <c r="N19" s="6">
        <v>40496.39</v>
      </c>
      <c r="O19" s="6">
        <v>21164.81</v>
      </c>
      <c r="P19" s="7">
        <f>E19+F19+G19+H19+I19+J19+K19+L19+M19+N19+O19</f>
        <v>837328.3100000002</v>
      </c>
    </row>
    <row r="20" spans="1:16" ht="12.75">
      <c r="A20" s="5" t="s">
        <v>12</v>
      </c>
      <c r="B20" s="5">
        <f>SUM(B11:B19)</f>
        <v>2640378</v>
      </c>
      <c r="C20" s="5">
        <f>SUM(C11:C19)</f>
        <v>3599093</v>
      </c>
      <c r="D20" s="5"/>
      <c r="E20" s="5">
        <f aca="true" t="shared" si="2" ref="E20:N20">SUM(E11:E19)</f>
        <v>138355.74</v>
      </c>
      <c r="F20" s="5">
        <f t="shared" si="2"/>
        <v>180955.87</v>
      </c>
      <c r="G20" s="5">
        <f t="shared" si="2"/>
        <v>8086.55</v>
      </c>
      <c r="H20" s="5">
        <f t="shared" si="2"/>
        <v>2389.6</v>
      </c>
      <c r="I20" s="5">
        <f t="shared" si="2"/>
        <v>303620.76</v>
      </c>
      <c r="J20" s="5">
        <f t="shared" si="2"/>
        <v>1732351.31</v>
      </c>
      <c r="K20" s="5">
        <f t="shared" si="2"/>
        <v>229119.04</v>
      </c>
      <c r="L20" s="5">
        <f t="shared" si="2"/>
        <v>308487.06</v>
      </c>
      <c r="M20" s="5">
        <f t="shared" si="2"/>
        <v>504941.1200000001</v>
      </c>
      <c r="N20" s="5">
        <f t="shared" si="2"/>
        <v>169622.78</v>
      </c>
      <c r="O20" s="5">
        <f>O19</f>
        <v>21164.81</v>
      </c>
      <c r="P20" s="7">
        <f>E20+F20+G20+H20+I20+J20+K20+L20+M20+N20+O20</f>
        <v>3599094.64</v>
      </c>
    </row>
  </sheetData>
  <sheetProtection/>
  <mergeCells count="16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O6:O9"/>
    <mergeCell ref="L6:L9"/>
    <mergeCell ref="N6:N9"/>
    <mergeCell ref="H7:H9"/>
    <mergeCell ref="I6:I9"/>
    <mergeCell ref="J6:J9"/>
    <mergeCell ref="M6:M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2014-02-27T11:26:06Z</cp:lastPrinted>
  <dcterms:created xsi:type="dcterms:W3CDTF">2012-09-02T06:37:17Z</dcterms:created>
  <dcterms:modified xsi:type="dcterms:W3CDTF">2023-03-22T07:07:17Z</dcterms:modified>
  <cp:category/>
  <cp:version/>
  <cp:contentType/>
  <cp:contentStatus/>
</cp:coreProperties>
</file>