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<sst xmlns="http://schemas.openxmlformats.org/spreadsheetml/2006/main" count="157" uniqueCount="134">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</sst>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F42" sqref="F42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1.5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93</v>
      </c>
      <c r="D2" s="8">
        <v>9</v>
      </c>
      <c r="K2" s="5" t="s">
        <v>133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L6*160.174*1.302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/>
      <c r="L24" s="48"/>
      <c r="M24" s="31">
        <f aca="true" t="shared" si="1" ref="M24:M41">L24*160.174*1.302*1.15</f>
        <v>0</v>
      </c>
    </row>
    <row r="25" spans="1:13" ht="12.75">
      <c r="A25" t="s">
        <v>114</v>
      </c>
      <c r="J25" s="20">
        <v>2</v>
      </c>
      <c r="K25" s="20"/>
      <c r="L25" s="48"/>
      <c r="M25" s="31">
        <f t="shared" si="1"/>
        <v>0</v>
      </c>
    </row>
    <row r="26" spans="1:13" ht="12.75">
      <c r="A26" t="s">
        <v>115</v>
      </c>
      <c r="J26" s="20">
        <v>3</v>
      </c>
      <c r="K26" s="20"/>
      <c r="L26" s="48"/>
      <c r="M26" s="31">
        <f t="shared" si="1"/>
        <v>0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f>47242.08+2936.25</f>
        <v>50178.33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51453.9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1.025420734408658</v>
      </c>
      <c r="J42" s="20"/>
      <c r="K42" s="30" t="s">
        <v>57</v>
      </c>
      <c r="L42" s="28">
        <f>SUM(L24:L41)</f>
        <v>0</v>
      </c>
      <c r="M42" s="32">
        <f>SUM(M24:M41)</f>
        <v>0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52753.9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/>
      <c r="L46" s="23"/>
      <c r="M46" s="23"/>
    </row>
    <row r="47" spans="10:13" ht="12.75">
      <c r="J47" s="20">
        <v>2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3"/>
      <c r="M48" s="23"/>
    </row>
    <row r="49" spans="1:13" ht="12.75">
      <c r="A49" t="s">
        <v>12</v>
      </c>
      <c r="F49" s="11">
        <f>(5077)*1.302</f>
        <v>6610.254</v>
      </c>
      <c r="J49" s="20">
        <v>4</v>
      </c>
      <c r="K49" s="20"/>
      <c r="L49" s="23"/>
      <c r="M49" s="23"/>
    </row>
    <row r="50" spans="1:13" ht="12.75">
      <c r="A50" s="6" t="s">
        <v>15</v>
      </c>
      <c r="F50" s="11">
        <f>(1832)*1.302</f>
        <v>2385.264</v>
      </c>
      <c r="J50" s="20">
        <v>5</v>
      </c>
      <c r="K50" s="20"/>
      <c r="L50" s="25"/>
      <c r="M50" s="23"/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8995.518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0.05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295302</v>
      </c>
      <c r="D59">
        <v>222535.4</v>
      </c>
      <c r="E59">
        <v>3205.8</v>
      </c>
      <c r="F59" s="36">
        <f>C59/D59*E59</f>
        <v>4254.060934125537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479.65706040000003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0</v>
      </c>
      <c r="J61" s="20"/>
      <c r="K61" s="20"/>
      <c r="L61" s="34" t="s">
        <v>63</v>
      </c>
      <c r="M61" s="35">
        <f>SUM(M46:M60)</f>
        <v>0</v>
      </c>
    </row>
    <row r="62" spans="1:6" ht="12.75">
      <c r="A62" t="s">
        <v>70</v>
      </c>
      <c r="F62" s="5">
        <f>0*600*1.302</f>
        <v>0</v>
      </c>
    </row>
    <row r="63" spans="1:6" ht="12.75">
      <c r="A63" t="s">
        <v>22</v>
      </c>
      <c r="F63" s="5">
        <f>M61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3205.8</v>
      </c>
      <c r="C66" t="s">
        <v>13</v>
      </c>
      <c r="D66" s="11">
        <v>0.23</v>
      </c>
      <c r="E66" t="s">
        <v>14</v>
      </c>
      <c r="F66" s="11">
        <f>B66*D66</f>
        <v>737.3340000000001</v>
      </c>
    </row>
    <row r="67" spans="1:6" ht="12.75">
      <c r="A67" s="56" t="s">
        <v>77</v>
      </c>
      <c r="B67" s="56"/>
      <c r="C67" s="56"/>
      <c r="D67" s="57"/>
      <c r="E67" s="56"/>
      <c r="F67" s="57">
        <v>0</v>
      </c>
    </row>
    <row r="68" spans="1:6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5471.051994525536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0.2</v>
      </c>
      <c r="E71" t="s">
        <v>14</v>
      </c>
      <c r="F71" s="11">
        <f>B71*D71</f>
        <v>641.1600000000001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3.37</v>
      </c>
      <c r="E74" t="s">
        <v>14</v>
      </c>
      <c r="F74" s="11">
        <f>B74*D74</f>
        <v>10803.546</v>
      </c>
    </row>
    <row r="75" spans="1:6" ht="12.75">
      <c r="A75" s="10" t="s">
        <v>29</v>
      </c>
      <c r="F75" s="33">
        <f>F71+F74</f>
        <v>11444.706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2.79</v>
      </c>
      <c r="E78" t="s">
        <v>14</v>
      </c>
      <c r="F78" s="11">
        <f>B78*D78</f>
        <v>8944.182</v>
      </c>
    </row>
    <row r="79" spans="1:6" ht="12.75">
      <c r="A79" s="10" t="s">
        <v>31</v>
      </c>
      <c r="F79" s="33">
        <f>SUM(F78)</f>
        <v>8944.182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34855.45799452554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2021.6165636824812</v>
      </c>
    </row>
    <row r="83" spans="1:6" ht="12.75">
      <c r="A83" s="1"/>
      <c r="B83" s="37" t="s">
        <v>127</v>
      </c>
      <c r="C83" s="37"/>
      <c r="D83" s="1"/>
      <c r="E83" s="54"/>
      <c r="F83" s="55">
        <v>0</v>
      </c>
    </row>
    <row r="84" spans="1:6" ht="12.75">
      <c r="A84" s="1"/>
      <c r="B84" s="37" t="s">
        <v>128</v>
      </c>
      <c r="C84" s="37"/>
      <c r="D84" s="1"/>
      <c r="E84" s="54"/>
      <c r="F84" s="55">
        <f>2*192.48</f>
        <v>384.96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3.5">
      <c r="A86" s="12" t="s">
        <v>34</v>
      </c>
      <c r="B86" s="12"/>
      <c r="C86" s="12"/>
      <c r="D86" s="12"/>
      <c r="E86" s="12"/>
      <c r="F86" s="43">
        <f>F81+F82+F83+F84+F85</f>
        <v>37262.03455820802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132</v>
      </c>
    </row>
    <row r="88" spans="1:6" ht="12.75">
      <c r="A88" s="13"/>
      <c r="B88" s="40">
        <v>44805</v>
      </c>
      <c r="C88" s="41">
        <v>-137603</v>
      </c>
      <c r="D88" s="44">
        <f>F44</f>
        <v>52753.9</v>
      </c>
      <c r="E88" s="44">
        <f>F86</f>
        <v>37262.03455820802</v>
      </c>
      <c r="F88" s="45">
        <f>C88+D88-E88</f>
        <v>-122111.13455820802</v>
      </c>
    </row>
    <row r="90" spans="1:6" ht="13.5" thickBot="1">
      <c r="A90" t="s">
        <v>85</v>
      </c>
      <c r="C90" s="51">
        <v>44805</v>
      </c>
      <c r="D90" s="8" t="s">
        <v>86</v>
      </c>
      <c r="E90" s="51">
        <v>44834</v>
      </c>
      <c r="F90" t="s">
        <v>87</v>
      </c>
    </row>
    <row r="91" spans="1:7" ht="13.5" thickBot="1">
      <c r="A91" t="s">
        <v>88</v>
      </c>
      <c r="F91" s="52">
        <f>E88</f>
        <v>37262.03455820802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2023-01-12T16:35:26Z</cp:lastPrinted>
  <dcterms:created xsi:type="dcterms:W3CDTF">2008-08-18T07:30:19Z</dcterms:created>
  <dcterms:modified xsi:type="dcterms:W3CDTF">2023-01-12T16:35:27Z</dcterms:modified>
  <cp:category/>
  <cp:version/>
  <cp:contentType/>
  <cp:contentStatus/>
</cp:coreProperties>
</file>