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<sst xmlns="http://schemas.openxmlformats.org/spreadsheetml/2006/main" count="158" uniqueCount="135">
  <si>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</si>
  <si>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</si>
  <si>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</si>
  <si>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</si>
  <si>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</si>
  <si>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</si>
  <si>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</si>
  <si>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</si>
  <si>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</si>
  <si>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</si>
  <si>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</si>
  <si>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</si>
  <si>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</si>
  <si>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</si>
  <si>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</si>
  <si>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</si>
  <si>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</si>
  <si>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</si>
  <si>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</si>
  <si>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</si>
  <si>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</si>
  <si>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</si>
  <si>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</si>
  <si>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</si>
  <si>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</si>
  <si>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</si>
  <si>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</si>
  <si>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</si>
  <si>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</si>
  <si>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</si>
  <si>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</si>
  <si>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</si>
  <si>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</si>
  <si>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</si>
  <si>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</si>
  <si>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</si>
  <si>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</si>
  <si>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</si>
  <si>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</si>
  <si>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</si>
  <si>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</si>
  <si>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</si>
  <si>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</si>
  <si>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</si>
  <si>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</si>
  <si>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</si>
  <si>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</si>
  <si>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</si>
  <si>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</si>
  <si>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</si>
  <si>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</si>
  <si>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</si>
  <si>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</si>
  <si>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</si>
  <si>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</si>
  <si>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</si>
  <si>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</si>
  <si>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</si>
  <si>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</si>
  <si>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</si>
  <si>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</si>
  <si>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</si>
  <si>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</si>
  <si>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</si>
  <si>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</si>
  <si>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</si>
  <si>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</si>
  <si>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</si>
  <si>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</si>
  <si>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</si>
  <si>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</si>
  <si>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</si>
  <si>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</si>
  <si>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</si>
  <si>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</si>
  <si>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</si>
  <si>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</si>
  <si>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</si>
  <si>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</si>
  <si>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</si>
  <si>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</si>
  <si>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</si>
  <si>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</si>
  <si>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</si>
  <si>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</si>
  <si>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</si>
  <si>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</si>
  <si>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</si>
  <si>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</si>
  <si>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</si>
  <si>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</si>
  <si>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</si>
  <si>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</si>
  <si>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</si>
  <si>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</si>
  <si>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</si>
  <si>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</si>
  <si>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</si>
  <si>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</si>
  <si>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</si>
  <si>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</si>
  <si>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</si>
  <si>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</si>
  <si>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</si>
  <si>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</si>
  <si>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</si>
  <si>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</si>
  <si>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</si>
  <si>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</si>
  <si>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</si>
  <si>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</si>
  <si>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</si>
  <si>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</si>
  <si>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</si>
  <si>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</si>
  <si>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</si>
  <si>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</si>
  <si>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</si>
  <si>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</si>
  <si>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</si>
  <si>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</si>
  <si>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</si>
  <si>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</si>
  <si>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</si>
  <si>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</si>
  <si>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</si>
  <si>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</si>
  <si>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</si>
  <si>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</si>
  <si>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</si>
  <si>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</si>
  <si>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мая</t>
  </si>
  <si>
    <t>за   май  2022 г.</t>
  </si>
  <si>
    <t>ост.на 01.06</t>
  </si>
  <si>
    <t>2022 г.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</si>
</sst>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D55" sqref="D55:D77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5</v>
      </c>
      <c r="K2" s="5" t="s">
        <v>132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131</v>
      </c>
      <c r="G5" s="8" t="s">
        <v>134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369.1273899600001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4.07</v>
      </c>
      <c r="M20" s="32">
        <f>SUM(M6:M19)</f>
        <v>848.78445036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/>
      <c r="L24" s="47"/>
      <c r="M24" s="31">
        <f aca="true" t="shared" si="1" ref="M24:M35">L24*160.174*1.302*1.15</f>
        <v>0</v>
      </c>
    </row>
    <row r="25" spans="1:13" ht="12.75">
      <c r="A25" t="s">
        <v>105</v>
      </c>
      <c r="J25" s="20">
        <v>2</v>
      </c>
      <c r="K25" s="20"/>
      <c r="L25" s="47"/>
      <c r="M25" s="31">
        <f t="shared" si="1"/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</v>
      </c>
      <c r="M36" s="32">
        <f>SUM(M24:M35)</f>
        <v>0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54802.63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56661.71</v>
      </c>
      <c r="J41" s="20">
        <v>2</v>
      </c>
      <c r="K41" s="20"/>
      <c r="L41" s="23"/>
      <c r="M41" s="23"/>
    </row>
    <row r="42" spans="2:13" ht="12.75">
      <c r="B42" t="s">
        <v>8</v>
      </c>
      <c r="F42" s="9">
        <f>F41/F40</f>
        <v>1.033923189452769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57561.71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(8111+8515)*1.302</f>
        <v>21647.052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(2182+2291)*1.302</f>
        <v>5823.8460000000005</v>
      </c>
      <c r="J50" s="20"/>
      <c r="K50" s="20"/>
      <c r="L50" s="34" t="s">
        <v>65</v>
      </c>
      <c r="M50" s="35">
        <f>SUM(M40:M49)</f>
        <v>0</v>
      </c>
    </row>
    <row r="51" spans="1:6" ht="12.75">
      <c r="A51" s="55" t="s">
        <v>82</v>
      </c>
      <c r="B51" s="56"/>
      <c r="C51" s="56"/>
      <c r="D51" s="56"/>
      <c r="E51" s="57">
        <v>0</v>
      </c>
      <c r="F51" s="58">
        <f>E51*E33</f>
        <v>0</v>
      </c>
    </row>
    <row r="52" spans="1:6" ht="12.75">
      <c r="A52" s="10" t="s">
        <v>34</v>
      </c>
      <c r="D52" s="5"/>
      <c r="F52" s="33">
        <f>F49+F50+F51</f>
        <v>27470.898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302810</v>
      </c>
      <c r="D58">
        <v>224780.8</v>
      </c>
      <c r="E58">
        <v>3169.4</v>
      </c>
      <c r="F58" s="36">
        <f>C58/D58*E58</f>
        <v>4269.608498590627</v>
      </c>
    </row>
    <row r="59" spans="1:6" ht="12.75">
      <c r="A59" t="s">
        <v>20</v>
      </c>
      <c r="F59" s="36">
        <f>M20</f>
        <v>848.78445036</v>
      </c>
    </row>
    <row r="60" spans="1:6" ht="12.75">
      <c r="A60" t="s">
        <v>21</v>
      </c>
      <c r="F60" s="11">
        <f>M36</f>
        <v>0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0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0.33</v>
      </c>
      <c r="E65" t="s">
        <v>14</v>
      </c>
      <c r="F65" s="46">
        <f>B65*D65</f>
        <v>919.413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6" t="s">
        <v>83</v>
      </c>
      <c r="B67" s="56"/>
      <c r="C67" s="56"/>
      <c r="D67" s="58">
        <v>0</v>
      </c>
      <c r="E67" s="56"/>
      <c r="F67" s="58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6037.805948950627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0.21</v>
      </c>
      <c r="E70" t="s">
        <v>14</v>
      </c>
      <c r="F70" s="46">
        <f>B70*D70</f>
        <v>585.0809999999999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1.53</v>
      </c>
      <c r="E73" t="s">
        <v>14</v>
      </c>
      <c r="F73" s="11">
        <f>B73*D73</f>
        <v>4262.733</v>
      </c>
    </row>
    <row r="74" spans="1:6" ht="12.75">
      <c r="A74" s="10" t="s">
        <v>29</v>
      </c>
      <c r="F74" s="33">
        <f>F70+F73</f>
        <v>4847.814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2.41</v>
      </c>
      <c r="E77" t="s">
        <v>14</v>
      </c>
      <c r="F77" s="11">
        <f>B77*D77</f>
        <v>6714.501</v>
      </c>
    </row>
    <row r="78" spans="1:6" ht="12.75">
      <c r="A78" s="10" t="s">
        <v>32</v>
      </c>
      <c r="F78" s="33">
        <f>SUM(F77)</f>
        <v>6714.501</v>
      </c>
    </row>
    <row r="79" spans="1:6" ht="12.75">
      <c r="A79" s="59" t="s">
        <v>77</v>
      </c>
      <c r="B79" s="56"/>
      <c r="C79" s="56"/>
      <c r="D79" s="57">
        <v>0</v>
      </c>
      <c r="E79" s="56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45071.01894895063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2614.1190990391365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7981.52</v>
      </c>
      <c r="I82" s="7"/>
    </row>
    <row r="83" spans="1:9" ht="12.75">
      <c r="A83" s="1"/>
      <c r="B83" s="37" t="s">
        <v>129</v>
      </c>
      <c r="C83" s="37"/>
      <c r="D83" s="1"/>
      <c r="E83" s="53"/>
      <c r="F83" s="54">
        <v>376.37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4442.9+793.46</f>
        <v>5236.36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61279.38804798977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133</v>
      </c>
    </row>
    <row r="87" spans="1:6" ht="12.75">
      <c r="A87" s="13"/>
      <c r="B87" s="40">
        <v>44682</v>
      </c>
      <c r="C87" s="41">
        <v>-191871</v>
      </c>
      <c r="D87" s="44">
        <f>F44</f>
        <v>57561.71</v>
      </c>
      <c r="E87" s="44">
        <f>F85</f>
        <v>61279.38804798977</v>
      </c>
      <c r="F87" s="45">
        <f>C87+D87-E87</f>
        <v>-195588.6780479898</v>
      </c>
    </row>
    <row r="89" spans="1:6" ht="13.5" thickBot="1">
      <c r="A89" t="s">
        <v>110</v>
      </c>
      <c r="C89" s="50">
        <v>44682</v>
      </c>
      <c r="D89" s="8" t="s">
        <v>111</v>
      </c>
      <c r="E89" s="50">
        <v>44712</v>
      </c>
      <c r="F89" t="s">
        <v>112</v>
      </c>
    </row>
    <row r="90" spans="1:7" ht="13.5" thickBot="1">
      <c r="A90" t="s">
        <v>113</v>
      </c>
      <c r="F90" s="51">
        <f>E87</f>
        <v>61279.38804798977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2017-08-21T12:45:35Z</cp:lastPrinted>
  <dcterms:created xsi:type="dcterms:W3CDTF">2008-08-18T07:30:19Z</dcterms:created>
  <dcterms:modified xsi:type="dcterms:W3CDTF">2022-07-26T07:47:46Z</dcterms:modified>
  <cp:category/>
  <cp:version/>
  <cp:contentType/>
  <cp:contentStatus/>
</cp:coreProperties>
</file>