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<sst xmlns="http://schemas.openxmlformats.org/spreadsheetml/2006/main" count="157" uniqueCount="137">
  <si>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</si>
  <si>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</si>
  <si>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</si>
  <si>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</si>
  <si>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</si>
  <si>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</si>
  <si>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</si>
  <si>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</si>
  <si>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</si>
  <si>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</si>
  <si>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</si>
  <si>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</si>
  <si>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</si>
  <si>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</si>
  <si>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</si>
  <si>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</si>
  <si>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</si>
  <si>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</si>
  <si>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</si>
  <si>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</si>
  <si>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</si>
  <si>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</si>
  <si>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</si>
  <si>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</si>
  <si>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</si>
  <si>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</si>
  <si>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</si>
  <si>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</si>
  <si>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</si>
  <si>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</si>
  <si>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</si>
  <si>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</si>
  <si>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</si>
  <si>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</si>
  <si>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</si>
  <si>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</si>
  <si>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</si>
  <si>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</si>
  <si>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</si>
  <si>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</si>
  <si>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</si>
  <si>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</si>
  <si>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</si>
  <si>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</si>
  <si>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</si>
  <si>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</si>
  <si>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</si>
  <si>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</si>
  <si>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</si>
  <si>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</si>
  <si>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</si>
  <si>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</si>
  <si>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</si>
  <si>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</si>
  <si>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</si>
  <si>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</si>
  <si>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</si>
  <si>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</si>
  <si>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</si>
  <si>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</si>
  <si>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</si>
  <si>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</si>
  <si>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</si>
  <si>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</si>
  <si>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</si>
  <si>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</si>
  <si>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</si>
  <si>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</si>
  <si>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</si>
  <si>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</si>
  <si>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</si>
  <si>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</si>
  <si>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</si>
  <si>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</si>
  <si>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</si>
  <si>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</si>
  <si>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</si>
  <si>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</si>
  <si>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</si>
  <si>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</si>
  <si>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</si>
  <si>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</si>
  <si>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</si>
  <si>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</si>
  <si>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</si>
  <si>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</si>
  <si>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</si>
  <si>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</si>
  <si>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</si>
  <si>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</si>
  <si>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</si>
  <si>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</si>
  <si>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</si>
  <si>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</si>
  <si>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</si>
  <si>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</si>
  <si>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</si>
  <si>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</si>
  <si>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</si>
  <si>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</si>
  <si>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</si>
  <si>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</si>
  <si>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</si>
  <si>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</si>
  <si>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</si>
  <si>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</si>
  <si>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</si>
  <si>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</si>
  <si>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</si>
  <si>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</si>
  <si>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</si>
  <si>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</si>
  <si>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</si>
  <si>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</si>
  <si>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</si>
  <si>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</si>
  <si>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</si>
  <si>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</si>
  <si>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</si>
  <si>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</si>
  <si>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</si>
  <si>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</si>
  <si>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</si>
  <si>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</si>
  <si>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</si>
  <si>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</si>
  <si>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</si>
  <si>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</si>
  <si>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(арендатор, ростелеком, костар)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</si>
  <si>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</si>
  <si>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</si>
  <si>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</si>
  <si>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</si>
  <si>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</si>
  <si>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августа</t>
  </si>
  <si>
    <t>за   август  2022 г.</t>
  </si>
  <si>
    <t>ост.на 01.09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</si>
</sst>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2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185" fontId="0" fillId="0" borderId="16" xfId="0" applyNumberFormat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3">
      <selection activeCell="F50" sqref="F50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3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87</v>
      </c>
      <c r="D2" s="8">
        <v>8</v>
      </c>
      <c r="K2" s="5" t="s">
        <v>135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134</v>
      </c>
      <c r="G5" s="8" t="s">
        <v>133</v>
      </c>
      <c r="J5" s="15"/>
      <c r="K5" s="15"/>
      <c r="L5" s="21" t="s">
        <v>39</v>
      </c>
      <c r="M5" s="21"/>
    </row>
    <row r="6" spans="1:13" ht="12.75">
      <c r="A6" t="s">
        <v>90</v>
      </c>
      <c r="J6" s="20">
        <v>1</v>
      </c>
      <c r="K6" s="20" t="s">
        <v>80</v>
      </c>
      <c r="L6" s="25">
        <v>0</v>
      </c>
      <c r="M6" s="46">
        <f>L6*160.174*1.302</f>
        <v>0</v>
      </c>
    </row>
    <row r="7" spans="2:13" ht="12.75">
      <c r="B7" t="s">
        <v>91</v>
      </c>
      <c r="C7" s="1" t="s">
        <v>92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96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49</v>
      </c>
      <c r="L14" s="25">
        <v>6.95</v>
      </c>
      <c r="M14" s="46">
        <f t="shared" si="0"/>
        <v>1449.3985086</v>
      </c>
    </row>
    <row r="15" spans="1:13" ht="12.75">
      <c r="A15" t="s">
        <v>99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53</v>
      </c>
      <c r="K17" s="26" t="s">
        <v>84</v>
      </c>
      <c r="L17" s="21">
        <v>8</v>
      </c>
      <c r="M17" s="46">
        <f t="shared" si="0"/>
        <v>1668.3723840000002</v>
      </c>
    </row>
    <row r="18" spans="5:13" ht="12.75">
      <c r="E18" t="s">
        <v>102</v>
      </c>
      <c r="J18" s="15" t="s">
        <v>55</v>
      </c>
      <c r="K18" s="26" t="s">
        <v>54</v>
      </c>
      <c r="L18" s="21">
        <v>1.44</v>
      </c>
      <c r="M18" s="46">
        <f t="shared" si="0"/>
        <v>300.30702912000004</v>
      </c>
    </row>
    <row r="19" spans="1:13" ht="12.75">
      <c r="A19" t="s">
        <v>103</v>
      </c>
      <c r="J19" s="16" t="s">
        <v>83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104</v>
      </c>
      <c r="J20" s="20"/>
      <c r="K20" s="27" t="s">
        <v>57</v>
      </c>
      <c r="L20" s="28">
        <f>SUM(L6:L19)</f>
        <v>16.89</v>
      </c>
      <c r="M20" s="34">
        <f>SUM(M6:M19)</f>
        <v>3522.3511957200008</v>
      </c>
    </row>
    <row r="21" spans="1:11" ht="12.75">
      <c r="A21" t="s">
        <v>129</v>
      </c>
      <c r="K21" s="1" t="s">
        <v>58</v>
      </c>
    </row>
    <row r="22" spans="1:13" ht="12.75">
      <c r="A22" t="s">
        <v>105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106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107</v>
      </c>
      <c r="J24" s="20">
        <v>1</v>
      </c>
      <c r="K24" s="20"/>
      <c r="L24" s="46"/>
      <c r="M24" s="33">
        <f>L24*126.87*1.302*1.15</f>
        <v>0</v>
      </c>
    </row>
    <row r="25" spans="1:13" ht="12.75">
      <c r="A25" t="s">
        <v>108</v>
      </c>
      <c r="J25" s="20">
        <v>2</v>
      </c>
      <c r="K25" s="20"/>
      <c r="L25" s="46"/>
      <c r="M25" s="33">
        <f>L25*126.87*1.302*1.15</f>
        <v>0</v>
      </c>
    </row>
    <row r="26" spans="1:13" ht="12.75">
      <c r="A26" t="s">
        <v>109</v>
      </c>
      <c r="J26" s="20">
        <v>3</v>
      </c>
      <c r="K26" s="20"/>
      <c r="L26" s="46"/>
      <c r="M26" s="33">
        <f>L26*126.87*1.302*1.15</f>
        <v>0</v>
      </c>
    </row>
    <row r="27" spans="1:13" ht="12.75">
      <c r="A27" s="48" t="s">
        <v>110</v>
      </c>
      <c r="B27" s="48"/>
      <c r="C27" s="48"/>
      <c r="D27" s="48"/>
      <c r="E27" s="48"/>
      <c r="F27" s="48"/>
      <c r="G27" s="48"/>
      <c r="H27" s="48"/>
      <c r="J27" s="20">
        <v>4</v>
      </c>
      <c r="K27" s="20"/>
      <c r="L27" s="25"/>
      <c r="M27" s="33">
        <f aca="true" t="shared" si="1" ref="M27:M35">L27*126.87*1.302*1.15</f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248</v>
      </c>
      <c r="F36" t="s">
        <v>65</v>
      </c>
      <c r="J36" s="20"/>
      <c r="K36" s="30" t="s">
        <v>57</v>
      </c>
      <c r="L36" s="28">
        <f>SUM(L24:L24)</f>
        <v>0</v>
      </c>
      <c r="M36" s="34">
        <f>SUM(M24:M35)</f>
        <v>0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62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63</v>
      </c>
    </row>
    <row r="40" spans="1:13" ht="12.75">
      <c r="A40" s="2" t="s">
        <v>6</v>
      </c>
      <c r="F40" s="11">
        <v>42010.53</v>
      </c>
      <c r="J40" s="20">
        <v>1</v>
      </c>
      <c r="K40" s="20"/>
      <c r="L40" s="25"/>
      <c r="M40" s="25"/>
    </row>
    <row r="41" spans="1:13" ht="12.75">
      <c r="A41" t="s">
        <v>7</v>
      </c>
      <c r="F41" s="11">
        <v>38470.05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0.915723986343424</v>
      </c>
      <c r="J42" s="20">
        <v>3</v>
      </c>
      <c r="K42" s="20"/>
      <c r="L42" s="25"/>
      <c r="M42" s="25"/>
    </row>
    <row r="43" spans="1:13" ht="12.75">
      <c r="A43" t="s">
        <v>128</v>
      </c>
      <c r="E43" s="56"/>
      <c r="F43" s="11">
        <f>(513.2*13.76)+250+400</f>
        <v>7711.6320000000005</v>
      </c>
      <c r="J43" s="20">
        <v>4</v>
      </c>
      <c r="K43" s="51"/>
      <c r="L43" s="52"/>
      <c r="M43" s="55"/>
    </row>
    <row r="44" spans="1:13" ht="12.75">
      <c r="A44" s="3" t="s">
        <v>9</v>
      </c>
      <c r="B44" s="3"/>
      <c r="C44" s="3"/>
      <c r="D44" s="3"/>
      <c r="E44" s="1"/>
      <c r="F44" s="8">
        <f>F41+F43</f>
        <v>46181.682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(6379)*1.302</f>
        <v>8305.458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(2291)*1.302</f>
        <v>2982.882</v>
      </c>
      <c r="J50" s="20">
        <v>11</v>
      </c>
      <c r="K50" s="20"/>
      <c r="L50" s="25"/>
      <c r="M50" s="25"/>
    </row>
    <row r="51" spans="1:13" ht="12.75">
      <c r="A51" s="61" t="s">
        <v>85</v>
      </c>
      <c r="B51" s="58"/>
      <c r="C51" s="58"/>
      <c r="D51" s="58"/>
      <c r="E51" s="62">
        <v>0</v>
      </c>
      <c r="F51" s="59">
        <f>E33*E51</f>
        <v>0</v>
      </c>
      <c r="J51" s="20">
        <v>12</v>
      </c>
      <c r="K51" s="20"/>
      <c r="L51" s="25"/>
      <c r="M51" s="60"/>
    </row>
    <row r="52" spans="1:13" ht="12.75">
      <c r="A52" s="4" t="s">
        <v>32</v>
      </c>
      <c r="B52" s="1"/>
      <c r="F52" s="32">
        <f>F49+F50+F51</f>
        <v>11288.34</v>
      </c>
      <c r="J52" s="20">
        <v>13</v>
      </c>
      <c r="K52" s="20"/>
      <c r="L52" s="25"/>
      <c r="M52" s="60"/>
    </row>
    <row r="53" spans="1:13" ht="12.75">
      <c r="A53" s="4" t="s">
        <v>16</v>
      </c>
      <c r="J53" s="20">
        <v>14</v>
      </c>
      <c r="K53" s="20"/>
      <c r="L53" s="25"/>
      <c r="M53" s="60"/>
    </row>
    <row r="54" spans="1:13" ht="12.75">
      <c r="A54" t="s">
        <v>76</v>
      </c>
      <c r="D54" s="5">
        <v>0</v>
      </c>
      <c r="E54" t="s">
        <v>14</v>
      </c>
      <c r="F54" s="11">
        <f>E33*D54</f>
        <v>0</v>
      </c>
      <c r="J54" s="20"/>
      <c r="K54" s="20"/>
      <c r="L54" s="31" t="s">
        <v>64</v>
      </c>
      <c r="M54" s="28">
        <f>SUM(M40:M53)</f>
        <v>0</v>
      </c>
    </row>
    <row r="55" spans="1:6" ht="12.75">
      <c r="A55" t="s">
        <v>82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</row>
    <row r="56" spans="1:6" ht="12.75">
      <c r="A56" s="4" t="s">
        <v>17</v>
      </c>
      <c r="B56" s="4"/>
      <c r="C56" s="10"/>
      <c r="F56" s="32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 s="47">
        <v>305312</v>
      </c>
      <c r="D58">
        <v>222535.4</v>
      </c>
      <c r="E58">
        <v>2844.4</v>
      </c>
      <c r="F58" s="35">
        <f>C58/D58*E58</f>
        <v>3902.4328389999973</v>
      </c>
    </row>
    <row r="59" spans="1:6" ht="12.75">
      <c r="A59" t="s">
        <v>20</v>
      </c>
      <c r="F59" s="35">
        <f>M20</f>
        <v>3522.3511957200008</v>
      </c>
    </row>
    <row r="60" spans="1:6" ht="12.75">
      <c r="A60" t="s">
        <v>21</v>
      </c>
      <c r="F60" s="11">
        <f>M36</f>
        <v>0</v>
      </c>
    </row>
    <row r="61" spans="1:6" ht="12.75">
      <c r="A61" t="s">
        <v>74</v>
      </c>
      <c r="F61" s="5">
        <f>0*600*1.302</f>
        <v>0</v>
      </c>
    </row>
    <row r="62" spans="1:6" ht="12.75">
      <c r="A62" t="s">
        <v>22</v>
      </c>
      <c r="F62" s="5">
        <f>M54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2844.4</v>
      </c>
      <c r="C65" t="s">
        <v>13</v>
      </c>
      <c r="D65" s="11">
        <v>0.47</v>
      </c>
      <c r="E65" t="s">
        <v>14</v>
      </c>
      <c r="F65" s="11">
        <f>B65*D65</f>
        <v>1336.868</v>
      </c>
    </row>
    <row r="66" spans="1:6" ht="12.75">
      <c r="A66" s="58" t="s">
        <v>77</v>
      </c>
      <c r="B66" s="58" t="s">
        <v>78</v>
      </c>
      <c r="C66" s="58"/>
      <c r="D66" s="59"/>
      <c r="E66" s="58"/>
      <c r="F66" s="59">
        <v>0</v>
      </c>
    </row>
    <row r="67" spans="1:6" ht="12.75">
      <c r="A67" s="58" t="s">
        <v>86</v>
      </c>
      <c r="B67" s="58"/>
      <c r="C67" s="58"/>
      <c r="D67" s="59">
        <v>0</v>
      </c>
      <c r="E67" s="58"/>
      <c r="F67" s="59">
        <f>D67*E33</f>
        <v>0</v>
      </c>
    </row>
    <row r="68" spans="1:6" ht="12.75">
      <c r="A68" s="4" t="s">
        <v>68</v>
      </c>
      <c r="B68" s="4"/>
      <c r="C68" s="10"/>
      <c r="F68" s="32">
        <f>SUM(F58:F67)</f>
        <v>8761.652034719998</v>
      </c>
    </row>
    <row r="69" ht="12.75">
      <c r="A69" s="4" t="s">
        <v>25</v>
      </c>
    </row>
    <row r="70" spans="1:6" ht="12.75">
      <c r="A70" t="s">
        <v>26</v>
      </c>
      <c r="B70">
        <v>2844.4</v>
      </c>
      <c r="C70" t="s">
        <v>65</v>
      </c>
      <c r="D70" s="5">
        <v>0.2</v>
      </c>
      <c r="E70" t="s">
        <v>14</v>
      </c>
      <c r="F70" s="11">
        <f>B70*D70</f>
        <v>568.88</v>
      </c>
    </row>
    <row r="71" spans="1:6" ht="12.75">
      <c r="A71" t="s">
        <v>27</v>
      </c>
      <c r="F71" s="5"/>
    </row>
    <row r="72" spans="1:6" ht="12.75">
      <c r="A72" s="7" t="s">
        <v>73</v>
      </c>
      <c r="F72" s="5"/>
    </row>
    <row r="73" spans="2:6" ht="12.75">
      <c r="B73">
        <v>2844.4</v>
      </c>
      <c r="C73" t="s">
        <v>67</v>
      </c>
      <c r="D73" s="11">
        <v>1.29</v>
      </c>
      <c r="F73" s="11">
        <f>B73*D73</f>
        <v>3669.2760000000003</v>
      </c>
    </row>
    <row r="74" spans="1:6" ht="12.75">
      <c r="A74" s="4" t="s">
        <v>28</v>
      </c>
      <c r="B74" s="1"/>
      <c r="F74" s="32">
        <f>F70+F73</f>
        <v>4238.156</v>
      </c>
    </row>
    <row r="75" ht="12.75">
      <c r="A75" s="4" t="s">
        <v>29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2844.4</v>
      </c>
      <c r="C77" t="s">
        <v>67</v>
      </c>
      <c r="D77" s="11">
        <v>2.8</v>
      </c>
      <c r="F77" s="11">
        <f>B77*D77</f>
        <v>7964.32</v>
      </c>
    </row>
    <row r="78" spans="1:6" ht="12.75">
      <c r="A78" s="4" t="s">
        <v>30</v>
      </c>
      <c r="B78" s="1"/>
      <c r="F78" s="32">
        <f>SUM(F77)</f>
        <v>7964.32</v>
      </c>
    </row>
    <row r="79" spans="1:6" ht="12.75">
      <c r="A79" s="63" t="s">
        <v>81</v>
      </c>
      <c r="B79" s="64"/>
      <c r="C79" s="58"/>
      <c r="D79" s="62">
        <v>0</v>
      </c>
      <c r="E79" s="58"/>
      <c r="F79" s="65">
        <f>D79*E33</f>
        <v>0</v>
      </c>
    </row>
    <row r="80" spans="1:6" ht="12.75">
      <c r="A80" s="1" t="s">
        <v>31</v>
      </c>
      <c r="B80" s="1"/>
      <c r="F80" s="32">
        <f>F52+F56+F68+F74+F78+F79</f>
        <v>32252.468034719997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1870.6431460137596</v>
      </c>
      <c r="I81" s="7"/>
    </row>
    <row r="82" spans="1:9" ht="12.75">
      <c r="A82" s="1"/>
      <c r="B82" s="36" t="s">
        <v>130</v>
      </c>
      <c r="C82" s="45"/>
      <c r="D82" s="1"/>
      <c r="E82" s="53"/>
      <c r="F82" s="57">
        <v>0</v>
      </c>
      <c r="I82" s="7"/>
    </row>
    <row r="83" spans="1:9" ht="12.75">
      <c r="A83" s="1"/>
      <c r="B83" s="36" t="s">
        <v>131</v>
      </c>
      <c r="C83" s="45"/>
      <c r="D83" s="1"/>
      <c r="E83" s="53"/>
      <c r="F83" s="54">
        <f>2*226.47</f>
        <v>452.94</v>
      </c>
      <c r="I83" s="7"/>
    </row>
    <row r="84" spans="1:9" ht="12.75">
      <c r="A84" s="1"/>
      <c r="B84" s="36" t="s">
        <v>132</v>
      </c>
      <c r="C84" s="45"/>
      <c r="D84" s="1"/>
      <c r="E84" s="53"/>
      <c r="F84" s="54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34576.05118073376</v>
      </c>
    </row>
    <row r="86" spans="2:6" ht="12.75">
      <c r="B86" s="37" t="s">
        <v>69</v>
      </c>
      <c r="C86" s="38" t="s">
        <v>70</v>
      </c>
      <c r="D86" s="22" t="s">
        <v>71</v>
      </c>
      <c r="E86" s="22" t="s">
        <v>72</v>
      </c>
      <c r="F86" s="41" t="s">
        <v>136</v>
      </c>
    </row>
    <row r="87" spans="1:6" ht="12.75">
      <c r="A87" s="13"/>
      <c r="B87" s="39">
        <v>44774</v>
      </c>
      <c r="C87" s="40">
        <v>-732467</v>
      </c>
      <c r="D87" s="43">
        <f>F44</f>
        <v>46181.682</v>
      </c>
      <c r="E87" s="43">
        <f>F85</f>
        <v>34576.05118073376</v>
      </c>
      <c r="F87" s="44">
        <f>C87+D87-E87</f>
        <v>-720861.3691807337</v>
      </c>
    </row>
    <row r="89" spans="1:6" ht="13.5" thickBot="1">
      <c r="A89" t="s">
        <v>113</v>
      </c>
      <c r="C89" s="49">
        <v>44774</v>
      </c>
      <c r="D89" s="8" t="s">
        <v>114</v>
      </c>
      <c r="E89" s="49">
        <v>44804</v>
      </c>
      <c r="F89" t="s">
        <v>115</v>
      </c>
    </row>
    <row r="90" spans="1:7" ht="13.5" thickBot="1">
      <c r="A90" t="s">
        <v>116</v>
      </c>
      <c r="F90" s="50">
        <f>E87</f>
        <v>34576.05118073376</v>
      </c>
      <c r="G90" t="s">
        <v>14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2017-08-21T12:44:39Z</cp:lastPrinted>
  <dcterms:created xsi:type="dcterms:W3CDTF">2008-08-18T07:30:19Z</dcterms:created>
  <dcterms:modified xsi:type="dcterms:W3CDTF">2022-11-17T07:03:25Z</dcterms:modified>
  <cp:category/>
  <cp:version/>
  <cp:contentType/>
  <cp:contentStatus/>
</cp:coreProperties>
</file>