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<sst xmlns="http://schemas.openxmlformats.org/spreadsheetml/2006/main" count="167" uniqueCount="147">
  <si>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</si>
  <si>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</si>
  <si>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</si>
  <si>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</si>
  <si>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</si>
  <si>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</si>
  <si>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</si>
  <si>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</si>
  <si>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</si>
  <si>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</si>
  <si>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</si>
  <si>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</si>
  <si>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</si>
  <si>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</si>
  <si>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</si>
  <si>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</si>
  <si>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</si>
  <si>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</si>
  <si>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</si>
  <si>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</si>
  <si>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</si>
  <si>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</si>
  <si>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</si>
  <si>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</si>
  <si>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</si>
  <si>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</si>
  <si>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</si>
  <si>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</si>
  <si>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</si>
  <si>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</si>
  <si>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</si>
  <si>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</si>
  <si>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</si>
  <si>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</si>
  <si>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</si>
  <si>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</si>
  <si>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</si>
  <si>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</si>
  <si>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</si>
  <si>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</si>
  <si>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</si>
  <si>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</si>
  <si>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</si>
  <si>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</si>
  <si>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</si>
  <si>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</si>
  <si>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</si>
  <si>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</si>
  <si>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</si>
  <si>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</si>
  <si>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</si>
  <si>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</si>
  <si>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</si>
  <si>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</si>
  <si>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</si>
  <si>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</si>
  <si>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</si>
  <si>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</si>
  <si>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</si>
  <si>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</si>
  <si>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</si>
  <si>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</si>
  <si>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</si>
  <si>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</si>
  <si>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</si>
  <si>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</si>
  <si>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</si>
  <si>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</si>
  <si>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</si>
  <si>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</si>
  <si>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</si>
  <si>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</si>
  <si>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</si>
  <si>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</si>
  <si>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</si>
  <si>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</si>
  <si>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</si>
  <si>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</si>
  <si>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</si>
  <si>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</si>
  <si>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</si>
  <si>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</si>
  <si>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</si>
  <si>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</si>
  <si>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</si>
  <si>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</si>
  <si>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</si>
  <si>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</si>
  <si>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</si>
  <si>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</si>
  <si>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</si>
  <si>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</si>
  <si>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</si>
  <si>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</si>
  <si>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</si>
  <si>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</si>
  <si>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</si>
  <si>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</si>
  <si>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</si>
  <si>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</si>
  <si>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</si>
  <si>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</si>
  <si>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</si>
  <si>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</si>
  <si>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</si>
  <si>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</si>
  <si>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</si>
  <si>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</si>
  <si>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</si>
  <si>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</si>
  <si>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</si>
  <si>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</si>
  <si>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</si>
  <si>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</si>
  <si>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</si>
  <si>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</si>
  <si>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</si>
  <si>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</si>
  <si>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</si>
  <si>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</si>
  <si>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</si>
  <si>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</si>
  <si>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</si>
  <si>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</si>
  <si>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</si>
  <si>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</si>
  <si>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</si>
  <si>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</si>
  <si>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</si>
  <si>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</si>
  <si>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</si>
  <si>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</si>
  <si>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</si>
  <si>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</si>
  <si>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</si>
  <si>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</si>
  <si>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</si>
  <si>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мая</t>
  </si>
  <si>
    <t>за   май  2022 г.</t>
  </si>
  <si>
    <t>ост.на 01.06</t>
  </si>
  <si>
    <t>2022 г.</t>
  </si>
  <si>
    <t>вентиль д 15</t>
  </si>
  <si>
    <t>3шт</t>
  </si>
  <si>
    <t>смена вентиля д 15 (3шт) эл.уз.</t>
  </si>
  <si>
    <t xml:space="preserve">смена розетки (1шт) </t>
  </si>
  <si>
    <t>розетка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</si>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</sst>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K1" t="s">
        <v>66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137</v>
      </c>
      <c r="G4" s="8" t="s">
        <v>140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6.93</v>
      </c>
      <c r="M20" s="33">
        <f>SUM(M6:M19)</f>
        <v>1445.2275776400002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143</v>
      </c>
      <c r="L24" s="25">
        <f>0.81*3</f>
        <v>2.43</v>
      </c>
      <c r="M24" s="32">
        <f aca="true" t="shared" si="1" ref="M24:M38">L24*160.174*1.302*1.15</f>
        <v>582.7833283860001</v>
      </c>
    </row>
    <row r="25" spans="1:13" ht="12.75">
      <c r="A25" t="s">
        <v>111</v>
      </c>
      <c r="J25" s="20">
        <v>2</v>
      </c>
      <c r="K25" s="20" t="s">
        <v>144</v>
      </c>
      <c r="L25" s="44">
        <v>0.24</v>
      </c>
      <c r="M25" s="32">
        <f t="shared" si="1"/>
        <v>57.558847248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134006.04</v>
      </c>
      <c r="J39" s="20"/>
      <c r="K39" s="29" t="s">
        <v>50</v>
      </c>
      <c r="L39" s="28">
        <f>SUM(L24:L38)</f>
        <v>2.67</v>
      </c>
      <c r="M39" s="33">
        <f>SUM(M24:M38)</f>
        <v>640.3421756340001</v>
      </c>
    </row>
    <row r="40" spans="1:11" ht="12.75">
      <c r="A40" t="s">
        <v>7</v>
      </c>
      <c r="F40" s="5">
        <v>114225.78</v>
      </c>
      <c r="K40" s="1" t="s">
        <v>54</v>
      </c>
    </row>
    <row r="41" spans="2:13" ht="12.75">
      <c r="B41" t="s">
        <v>8</v>
      </c>
      <c r="F41" s="9">
        <f>F40/F39</f>
        <v>0.8523927727436763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115930.78</v>
      </c>
      <c r="J43" s="23">
        <v>1</v>
      </c>
      <c r="K43" s="20" t="s">
        <v>141</v>
      </c>
      <c r="L43" s="25" t="s">
        <v>142</v>
      </c>
      <c r="M43" s="23">
        <f>3*338</f>
        <v>1014</v>
      </c>
    </row>
    <row r="44" spans="10:13" ht="12.75">
      <c r="J44" s="23">
        <v>2</v>
      </c>
      <c r="K44" s="20" t="s">
        <v>145</v>
      </c>
      <c r="L44" s="23" t="s">
        <v>146</v>
      </c>
      <c r="M44" s="23">
        <v>102.57</v>
      </c>
    </row>
    <row r="45" spans="2:13" ht="12.75">
      <c r="B45" s="1" t="s">
        <v>10</v>
      </c>
      <c r="C45" s="1"/>
      <c r="J45" s="23">
        <v>3</v>
      </c>
      <c r="K45" s="43"/>
      <c r="L45" s="23"/>
      <c r="M45" s="52"/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(4835+3571)*1.302</f>
        <v>10944.612000000001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(6338+6911.38)*1.302</f>
        <v>17250.69276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28195.304760000003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</f>
        <v>18915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302810</v>
      </c>
      <c r="D61">
        <v>224780.6</v>
      </c>
      <c r="E61">
        <v>6455.5</v>
      </c>
      <c r="F61" s="34">
        <f>C61/D61*E61</f>
        <v>8696.435346288781</v>
      </c>
      <c r="J61" s="20"/>
      <c r="K61" s="20"/>
      <c r="L61" s="30" t="s">
        <v>57</v>
      </c>
      <c r="M61" s="33">
        <f>SUM(M43:M60)</f>
        <v>1116.57</v>
      </c>
    </row>
    <row r="62" spans="1:6" ht="12.75">
      <c r="A62" t="s">
        <v>18</v>
      </c>
      <c r="F62" s="34">
        <f>M20</f>
        <v>1445.2275776400002</v>
      </c>
    </row>
    <row r="63" spans="1:6" ht="12.75">
      <c r="A63" t="s">
        <v>19</v>
      </c>
      <c r="F63" s="11">
        <f>M39</f>
        <v>640.3421756340001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20</v>
      </c>
      <c r="F65" s="11">
        <f>M61</f>
        <v>1116.57</v>
      </c>
    </row>
    <row r="66" ht="12.75">
      <c r="A66" t="s">
        <v>21</v>
      </c>
    </row>
    <row r="67" ht="12.75">
      <c r="A67" t="s">
        <v>22</v>
      </c>
    </row>
    <row r="68" spans="2:6" ht="12.75">
      <c r="B68">
        <v>6455.5</v>
      </c>
      <c r="C68" t="s">
        <v>13</v>
      </c>
      <c r="D68" s="11">
        <v>0.33</v>
      </c>
      <c r="E68" t="s">
        <v>14</v>
      </c>
      <c r="F68" s="11">
        <f>B68*D68</f>
        <v>2130.315</v>
      </c>
    </row>
    <row r="69" spans="1:6" ht="12.75">
      <c r="A69" s="47" t="s">
        <v>86</v>
      </c>
      <c r="B69" s="47"/>
      <c r="C69" s="47"/>
      <c r="D69" s="48"/>
      <c r="E69" s="47"/>
      <c r="F69" s="48"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14028.890099562781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1.53</v>
      </c>
      <c r="F76" s="11">
        <f>B76*D76</f>
        <v>9876.915</v>
      </c>
    </row>
    <row r="77" spans="1:6" ht="12.75">
      <c r="A77" s="4" t="s">
        <v>63</v>
      </c>
      <c r="B77" s="1"/>
      <c r="F77" s="31">
        <f>F73+F76</f>
        <v>11426.235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2.41</v>
      </c>
      <c r="F80" s="11">
        <f>B80*D80</f>
        <v>15557.755000000001</v>
      </c>
    </row>
    <row r="81" spans="1:9" ht="12.75">
      <c r="A81" s="4" t="s">
        <v>65</v>
      </c>
      <c r="B81" s="1"/>
      <c r="F81" s="31">
        <f>SUM(F80)</f>
        <v>15557.755000000001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88123.18485956278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5111.144721854641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655.83</v>
      </c>
    </row>
    <row r="87" spans="1:6" ht="12.75">
      <c r="A87" s="1"/>
      <c r="B87" s="39" t="s">
        <v>134</v>
      </c>
      <c r="C87" s="39"/>
      <c r="D87" s="1"/>
      <c r="E87" s="54"/>
      <c r="F87" s="55">
        <f>3839.25+684.73</f>
        <v>4523.98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111580.42978141742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139</v>
      </c>
    </row>
    <row r="90" spans="1:6" ht="12.75">
      <c r="A90" s="13"/>
      <c r="B90" s="46">
        <v>44682</v>
      </c>
      <c r="C90" s="25">
        <v>132694</v>
      </c>
      <c r="D90" s="40">
        <f>F43</f>
        <v>115930.78</v>
      </c>
      <c r="E90" s="40">
        <f>F88</f>
        <v>111580.42978141742</v>
      </c>
      <c r="F90" s="41">
        <f>C90+D90-E90</f>
        <v>137044.35021858258</v>
      </c>
    </row>
    <row r="92" spans="1:6" ht="13.5" thickBot="1">
      <c r="A92" t="s">
        <v>116</v>
      </c>
      <c r="C92" s="50">
        <v>44682</v>
      </c>
      <c r="D92" s="8" t="s">
        <v>117</v>
      </c>
      <c r="E92" s="50">
        <v>44712</v>
      </c>
      <c r="F92" t="s">
        <v>118</v>
      </c>
    </row>
    <row r="93" spans="1:7" ht="13.5" thickBot="1">
      <c r="A93" t="s">
        <v>119</v>
      </c>
      <c r="F93" s="51">
        <f>E90</f>
        <v>111580.42978141742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2022-07-27T08:06:14Z</dcterms:modified>
  <cp:category/>
  <cp:version/>
  <cp:contentType/>
  <cp:contentStatus/>
</cp:coreProperties>
</file>