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<sst xmlns="http://schemas.openxmlformats.org/spreadsheetml/2006/main" count="160" uniqueCount="137">
  <si>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</si>
  <si>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</si>
  <si>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</si>
  <si>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</si>
  <si>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</si>
  <si>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</si>
  <si>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</si>
  <si>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</si>
  <si>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</si>
  <si>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</si>
  <si>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</si>
  <si>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</si>
  <si>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</si>
  <si>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</si>
  <si>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</si>
  <si>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</si>
  <si>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</si>
  <si>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</si>
  <si>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</si>
  <si>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</si>
  <si>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</si>
  <si>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</si>
  <si>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</si>
  <si>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</si>
  <si>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</si>
  <si>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</si>
  <si>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</si>
  <si>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</si>
  <si>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</si>
  <si>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</si>
  <si>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</si>
  <si>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</si>
  <si>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</si>
  <si>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</si>
  <si>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</si>
  <si>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</si>
  <si>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</si>
  <si>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</si>
  <si>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</si>
  <si>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</si>
  <si>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</si>
  <si>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</si>
  <si>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</si>
  <si>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</si>
  <si>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</si>
  <si>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</si>
  <si>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</si>
  <si>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</si>
  <si>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</si>
  <si>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</si>
  <si>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</si>
  <si>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</si>
  <si>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</si>
  <si>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</si>
  <si>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</si>
  <si>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</si>
  <si>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</si>
  <si>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</si>
  <si>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</si>
  <si>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</si>
  <si>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</si>
  <si>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</si>
  <si>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</si>
  <si>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</si>
  <si>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</si>
  <si>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</si>
  <si>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</si>
  <si>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</si>
  <si>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</si>
  <si>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</si>
  <si>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</si>
  <si>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</si>
  <si>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</si>
  <si>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</si>
  <si>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</si>
  <si>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</si>
  <si>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</si>
  <si>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</si>
  <si>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</si>
  <si>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</si>
  <si>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</si>
  <si>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</si>
  <si>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</si>
  <si>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</si>
  <si>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</si>
  <si>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</si>
  <si>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</si>
  <si>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</si>
  <si>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</si>
  <si>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</si>
  <si>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</si>
  <si>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</si>
  <si>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</si>
  <si>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</si>
  <si>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</si>
  <si>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</si>
  <si>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</si>
  <si>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</si>
  <si>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</si>
  <si>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</si>
  <si>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</si>
  <si>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</si>
  <si>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</si>
  <si>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</si>
  <si>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</si>
  <si>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</si>
  <si>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</si>
  <si>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</si>
  <si>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</si>
  <si>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</si>
  <si>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</si>
  <si>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</si>
  <si>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</si>
  <si>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</si>
  <si>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</si>
  <si>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</si>
  <si>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</si>
  <si>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</si>
  <si>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</si>
  <si>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</si>
  <si>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</si>
  <si>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</si>
  <si>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</si>
  <si>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</si>
  <si>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</si>
  <si>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</si>
  <si>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</si>
  <si>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</si>
  <si>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</si>
  <si>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</si>
  <si>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</si>
  <si>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Арендаторы (комстар,видикон)</t>
  </si>
  <si>
    <t>0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</si>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</sst>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1">
      <selection activeCell="C88" sqref="C88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135</v>
      </c>
    </row>
    <row r="3" spans="1:13" ht="12.75">
      <c r="A3" t="s">
        <v>86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7" t="s">
        <v>132</v>
      </c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104.27327400000001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33">
        <f aca="true" t="shared" si="1" ref="M24:M31">L24*160.174*1.302*1.15</f>
        <v>0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49" t="s">
        <v>108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46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4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v>23824.93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26196.61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1.0995461476696888</v>
      </c>
      <c r="J42" s="23">
        <v>7</v>
      </c>
      <c r="K42" s="44"/>
      <c r="L42" s="23"/>
      <c r="M42" s="23"/>
    </row>
    <row r="43" spans="1:13" ht="12.75">
      <c r="A43" t="s">
        <v>131</v>
      </c>
      <c r="F43" s="5">
        <f>250+105</f>
        <v>355</v>
      </c>
      <c r="J43" s="23">
        <v>8</v>
      </c>
      <c r="K43" s="45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26551.61</v>
      </c>
      <c r="J44" s="20"/>
      <c r="K44" s="20"/>
      <c r="L44" s="30" t="s">
        <v>64</v>
      </c>
      <c r="M44" s="34">
        <f>SUM(M36:M43)</f>
        <v>0</v>
      </c>
    </row>
    <row r="46" spans="2:3" ht="12.75">
      <c r="B46" s="1" t="s">
        <v>10</v>
      </c>
      <c r="C46" s="1"/>
    </row>
    <row r="48" spans="1:6" ht="12.75">
      <c r="A48" s="4" t="s">
        <v>11</v>
      </c>
      <c r="B48" s="4"/>
      <c r="C48" s="4"/>
      <c r="D48" s="4"/>
      <c r="E48" s="4"/>
      <c r="F48" s="4"/>
    </row>
    <row r="49" spans="1:6" ht="12.75">
      <c r="A49" t="s">
        <v>12</v>
      </c>
      <c r="F49" s="11">
        <f>(6)*1.302</f>
        <v>7.812</v>
      </c>
    </row>
    <row r="50" spans="1:6" ht="12.75">
      <c r="A50" s="6" t="s">
        <v>79</v>
      </c>
      <c r="F50" s="11">
        <f>(10)*1.302</f>
        <v>13.02</v>
      </c>
    </row>
    <row r="51" spans="1:6" ht="12.75">
      <c r="A51" s="55" t="s">
        <v>83</v>
      </c>
      <c r="B51" s="48"/>
      <c r="C51" s="48"/>
      <c r="D51" s="48"/>
      <c r="E51" s="56">
        <v>0</v>
      </c>
      <c r="F51" s="57">
        <f>E51*E33</f>
        <v>0</v>
      </c>
    </row>
    <row r="52" spans="1:6" ht="12.75">
      <c r="A52" s="4" t="s">
        <v>33</v>
      </c>
      <c r="F52" s="32">
        <f>F49+F50+F51</f>
        <v>20.832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8">
        <v>294676</v>
      </c>
      <c r="D58">
        <v>224780.8</v>
      </c>
      <c r="E58">
        <v>1537.6</v>
      </c>
      <c r="F58" s="35">
        <f>C58/D58*E58</f>
        <v>2015.7140538693695</v>
      </c>
    </row>
    <row r="59" spans="1:6" ht="12.75">
      <c r="A59" t="s">
        <v>19</v>
      </c>
      <c r="F59" s="35">
        <f>M20</f>
        <v>104.27327400000001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M44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0.81</v>
      </c>
      <c r="E65" t="s">
        <v>14</v>
      </c>
      <c r="F65" s="11">
        <f>B65*D65</f>
        <v>1274.616</v>
      </c>
    </row>
    <row r="66" spans="1:6" ht="12.75">
      <c r="A66" s="48" t="s">
        <v>74</v>
      </c>
      <c r="B66" s="48"/>
      <c r="C66" s="48"/>
      <c r="D66" s="57"/>
      <c r="E66" s="48"/>
      <c r="F66" s="57">
        <v>0</v>
      </c>
    </row>
    <row r="67" spans="1:6" ht="12.75">
      <c r="A67" s="48" t="s">
        <v>84</v>
      </c>
      <c r="B67" s="48"/>
      <c r="C67" s="48"/>
      <c r="D67" s="57">
        <v>0</v>
      </c>
      <c r="E67" s="48"/>
      <c r="F67" s="57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3394.6033278693694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0.24</v>
      </c>
      <c r="E70" t="s">
        <v>14</v>
      </c>
      <c r="F70" s="11">
        <f>B70*D70</f>
        <v>377.664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1.47</v>
      </c>
      <c r="E73" t="s">
        <v>14</v>
      </c>
      <c r="F73" s="11">
        <f>B73*D73</f>
        <v>2313.192</v>
      </c>
    </row>
    <row r="74" spans="1:6" ht="12.75">
      <c r="A74" s="4" t="s">
        <v>28</v>
      </c>
      <c r="F74" s="32">
        <f>F70+F73</f>
        <v>2690.8559999999998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2.56</v>
      </c>
      <c r="E77" t="s">
        <v>14</v>
      </c>
      <c r="F77" s="11">
        <f>B77*D77</f>
        <v>4028.4159999999997</v>
      </c>
    </row>
    <row r="78" spans="1:6" ht="12.75">
      <c r="A78" s="4" t="s">
        <v>31</v>
      </c>
      <c r="F78" s="32">
        <f>SUM(F77)</f>
        <v>4028.4159999999997</v>
      </c>
    </row>
    <row r="79" spans="1:6" ht="12.75">
      <c r="A79" s="58" t="s">
        <v>77</v>
      </c>
      <c r="B79" s="48"/>
      <c r="C79" s="48"/>
      <c r="D79" s="56">
        <v>0</v>
      </c>
      <c r="E79" s="48"/>
      <c r="F79" s="59">
        <f>D79*E33</f>
        <v>0</v>
      </c>
    </row>
    <row r="80" spans="1:8" ht="12.75">
      <c r="A80" s="1" t="s">
        <v>32</v>
      </c>
      <c r="B80" s="1"/>
      <c r="F80" s="32">
        <f>F52+F56+F68+F74+F78+F79</f>
        <v>10134.707327869368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587.8130250164232</v>
      </c>
      <c r="G81" s="7"/>
      <c r="H81" s="7"/>
      <c r="I81" s="7"/>
    </row>
    <row r="82" spans="1:9" ht="12.75">
      <c r="A82" s="1"/>
      <c r="B82" s="36" t="s">
        <v>128</v>
      </c>
      <c r="C82" s="36"/>
      <c r="D82" s="1"/>
      <c r="E82" s="53"/>
      <c r="F82" s="54">
        <v>1198.88</v>
      </c>
      <c r="G82" s="7"/>
      <c r="H82" s="7"/>
      <c r="I82" s="7"/>
    </row>
    <row r="83" spans="1:9" ht="12.75">
      <c r="A83" s="1"/>
      <c r="B83" s="36" t="s">
        <v>129</v>
      </c>
      <c r="C83" s="36"/>
      <c r="D83" s="1"/>
      <c r="E83" s="53"/>
      <c r="F83" s="54">
        <f>2*188.75</f>
        <v>377.5</v>
      </c>
      <c r="G83" s="7"/>
      <c r="H83" s="7"/>
      <c r="I83" s="7"/>
    </row>
    <row r="84" spans="1:9" ht="12.75">
      <c r="A84" s="1"/>
      <c r="B84" s="36" t="s">
        <v>130</v>
      </c>
      <c r="C84" s="36"/>
      <c r="D84" s="1"/>
      <c r="E84" s="53"/>
      <c r="F84" s="54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12298.90035288579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136</v>
      </c>
    </row>
    <row r="87" spans="1:6" ht="12.75">
      <c r="A87" s="13"/>
      <c r="B87" s="39">
        <v>44713</v>
      </c>
      <c r="C87" s="40">
        <v>-754458</v>
      </c>
      <c r="D87" s="42">
        <f>F44</f>
        <v>26551.61</v>
      </c>
      <c r="E87" s="42">
        <f>F85</f>
        <v>12298.90035288579</v>
      </c>
      <c r="F87" s="43">
        <f>C87+D87-E87</f>
        <v>-740205.2903528858</v>
      </c>
    </row>
    <row r="89" spans="1:6" ht="13.5" thickBot="1">
      <c r="A89" t="s">
        <v>111</v>
      </c>
      <c r="C89" s="50">
        <v>44713</v>
      </c>
      <c r="D89" s="8" t="s">
        <v>112</v>
      </c>
      <c r="E89" s="50">
        <v>44742</v>
      </c>
      <c r="F89" t="s">
        <v>113</v>
      </c>
    </row>
    <row r="90" spans="1:7" ht="13.5" thickBot="1">
      <c r="A90" t="s">
        <v>114</v>
      </c>
      <c r="F90" s="51">
        <f>E87</f>
        <v>12298.90035288579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2017-08-21T12:50:36Z</cp:lastPrinted>
  <dcterms:created xsi:type="dcterms:W3CDTF">2008-08-18T07:30:19Z</dcterms:created>
  <dcterms:modified xsi:type="dcterms:W3CDTF">2022-08-19T09:45:39Z</dcterms:modified>
  <cp:category/>
  <cp:version/>
  <cp:contentType/>
  <cp:contentStatus/>
</cp:coreProperties>
</file>