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<sst xmlns="http://schemas.openxmlformats.org/spreadsheetml/2006/main" count="27" uniqueCount="27">
  <si>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</si>
  <si>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</si>
  <si>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</si>
  <si>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</si>
  <si>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</si>
  <si>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</si>
  <si>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</si>
  <si>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</si>
  <si>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</si>
  <si>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</si>
  <si>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</si>
  <si>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</si>
  <si>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</si>
  <si>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</si>
  <si>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</si>
  <si>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</si>
  <si>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</si>
  <si>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</si>
  <si>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</si>
  <si>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</si>
  <si>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Забайкальская д.17</t>
  </si>
  <si>
    <t>на 01.01.22</t>
  </si>
  <si>
    <t>март-апрель</t>
  </si>
  <si>
    <t>январь-февраль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</si>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</sst>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4">
      <selection activeCell="O19" sqref="O19"/>
    </sheetView>
  </sheetViews>
  <sheetFormatPr defaultColWidth="9.00390625" defaultRowHeight="12.75"/>
  <cols>
    <col min="1" max="1" width="14.25390625" style="0" customWidth="1"/>
    <col min="2" max="2" width="8.625" style="0" customWidth="1"/>
    <col min="3" max="3" width="8.25390625" style="0" customWidth="1"/>
    <col min="4" max="4" width="11.125" style="0" customWidth="1"/>
    <col min="7" max="7" width="8.125" style="0" customWidth="1"/>
    <col min="8" max="8" width="11.625" style="0" customWidth="1"/>
    <col min="9" max="9" width="10.1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20" t="s">
        <v>13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2" t="s">
        <v>17</v>
      </c>
      <c r="J6" s="12" t="s">
        <v>6</v>
      </c>
      <c r="K6" s="12" t="s">
        <v>8</v>
      </c>
      <c r="L6" s="12" t="s">
        <v>9</v>
      </c>
      <c r="M6" s="12" t="s">
        <v>14</v>
      </c>
      <c r="N6" s="10" t="s">
        <v>18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12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21</v>
      </c>
      <c r="B10" s="3"/>
      <c r="C10" s="3"/>
      <c r="D10" s="3">
        <v>-597249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23</v>
      </c>
      <c r="B11" s="3">
        <v>106212</v>
      </c>
      <c r="C11" s="3">
        <v>80007</v>
      </c>
      <c r="D11" s="3">
        <f>D10+B11-C11</f>
        <v>-571044</v>
      </c>
      <c r="E11" s="3">
        <v>17071.72</v>
      </c>
      <c r="F11" s="3">
        <v>7278.18</v>
      </c>
      <c r="G11" s="3">
        <v>0</v>
      </c>
      <c r="H11" s="3">
        <v>0</v>
      </c>
      <c r="I11" s="3">
        <f>5494+828.04+4636.08</f>
        <v>10958.119999999999</v>
      </c>
      <c r="J11" s="3">
        <v>15538.14</v>
      </c>
      <c r="K11" s="3">
        <v>9511.63</v>
      </c>
      <c r="L11" s="3">
        <v>15864.16</v>
      </c>
      <c r="M11" s="3">
        <v>3785.3</v>
      </c>
      <c r="N11" s="3"/>
      <c r="O11">
        <f aca="true" t="shared" si="0" ref="O11:O18">E11+F11+G11+H11+I11+J11+K11+L11+M11</f>
        <v>80007.25</v>
      </c>
    </row>
    <row r="12" spans="1:15" ht="12.75">
      <c r="A12" s="2" t="s">
        <v>22</v>
      </c>
      <c r="B12" s="3">
        <v>108768</v>
      </c>
      <c r="C12" s="3">
        <v>99991</v>
      </c>
      <c r="D12" s="3">
        <f aca="true" t="shared" si="1" ref="D12:D19">D11+B12-C12</f>
        <v>-562267</v>
      </c>
      <c r="E12" s="3">
        <v>17071.72</v>
      </c>
      <c r="F12" s="3">
        <v>7278.18</v>
      </c>
      <c r="G12" s="3">
        <v>0</v>
      </c>
      <c r="H12" s="3">
        <v>470.3</v>
      </c>
      <c r="I12" s="3">
        <f>21991.32+828.04+4636.08</f>
        <v>27455.440000000002</v>
      </c>
      <c r="J12" s="3">
        <v>17161.53</v>
      </c>
      <c r="K12" s="3">
        <v>10095.37</v>
      </c>
      <c r="L12" s="3">
        <v>16482.24</v>
      </c>
      <c r="M12" s="3">
        <v>3976.44</v>
      </c>
      <c r="N12" s="3"/>
      <c r="O12">
        <f t="shared" si="0"/>
        <v>99991.22</v>
      </c>
    </row>
    <row r="13" spans="1:15" ht="12.75">
      <c r="A13" s="2" t="s">
        <v>15</v>
      </c>
      <c r="B13" s="3">
        <v>57636</v>
      </c>
      <c r="C13" s="3">
        <v>63395</v>
      </c>
      <c r="D13" s="3">
        <f t="shared" si="1"/>
        <v>-568026</v>
      </c>
      <c r="E13" s="3">
        <v>17071.72</v>
      </c>
      <c r="F13" s="3">
        <v>7278.18</v>
      </c>
      <c r="G13" s="3">
        <v>0</v>
      </c>
      <c r="H13" s="3">
        <v>0</v>
      </c>
      <c r="I13" s="3">
        <f>9961.88+378.24+2732.06</f>
        <v>13072.179999999998</v>
      </c>
      <c r="J13" s="3">
        <v>8964.18</v>
      </c>
      <c r="K13" s="3">
        <v>5974.81</v>
      </c>
      <c r="L13" s="3">
        <v>8275.46</v>
      </c>
      <c r="M13" s="3">
        <v>2758.73</v>
      </c>
      <c r="N13" s="3"/>
      <c r="O13">
        <f t="shared" si="0"/>
        <v>63395.26</v>
      </c>
    </row>
    <row r="14" spans="1:15" ht="12.75">
      <c r="A14" s="2" t="s">
        <v>16</v>
      </c>
      <c r="B14" s="3">
        <v>50320</v>
      </c>
      <c r="C14" s="3">
        <v>37858</v>
      </c>
      <c r="D14" s="3">
        <f>D13+B14-C14</f>
        <v>-555564</v>
      </c>
      <c r="E14" s="3">
        <v>0</v>
      </c>
      <c r="F14" s="3">
        <v>0</v>
      </c>
      <c r="G14" s="3">
        <v>0</v>
      </c>
      <c r="H14" s="3">
        <v>470.3</v>
      </c>
      <c r="I14" s="3">
        <f>5659.12+414.02+2318.04</f>
        <v>8391.18</v>
      </c>
      <c r="J14" s="3">
        <v>12719</v>
      </c>
      <c r="K14" s="3">
        <v>5871.8</v>
      </c>
      <c r="L14" s="3">
        <v>8790.53</v>
      </c>
      <c r="M14" s="3">
        <v>1615.39</v>
      </c>
      <c r="N14" s="3"/>
      <c r="O14">
        <f t="shared" si="0"/>
        <v>37858.2</v>
      </c>
    </row>
    <row r="15" spans="1:15" ht="12.75">
      <c r="A15" s="2" t="s">
        <v>10</v>
      </c>
      <c r="B15" s="3">
        <v>56419</v>
      </c>
      <c r="C15" s="3">
        <v>76660</v>
      </c>
      <c r="D15" s="3">
        <f t="shared" si="1"/>
        <v>-575805</v>
      </c>
      <c r="E15" s="3">
        <v>9887.13</v>
      </c>
      <c r="F15" s="3">
        <v>3727.63</v>
      </c>
      <c r="G15" s="3">
        <v>0</v>
      </c>
      <c r="H15" s="3">
        <v>0</v>
      </c>
      <c r="I15" s="3">
        <f>11315.46+438.22+2408.43</f>
        <v>14162.109999999999</v>
      </c>
      <c r="J15" s="3">
        <v>31515.91</v>
      </c>
      <c r="K15" s="3">
        <v>5013.35</v>
      </c>
      <c r="L15" s="6">
        <v>8927.88</v>
      </c>
      <c r="M15" s="3">
        <v>3426.17</v>
      </c>
      <c r="N15" s="3"/>
      <c r="O15">
        <f t="shared" si="0"/>
        <v>76660.18</v>
      </c>
    </row>
    <row r="16" spans="1:15" ht="14.25" customHeight="1">
      <c r="A16" s="9" t="s">
        <v>24</v>
      </c>
      <c r="B16" s="3">
        <v>92939</v>
      </c>
      <c r="C16" s="6">
        <v>57746</v>
      </c>
      <c r="D16" s="3">
        <f t="shared" si="1"/>
        <v>-540612</v>
      </c>
      <c r="E16" s="3">
        <v>10162.68</v>
      </c>
      <c r="F16" s="3">
        <v>3727.63</v>
      </c>
      <c r="G16" s="3">
        <v>0</v>
      </c>
      <c r="H16" s="6">
        <v>0</v>
      </c>
      <c r="I16" s="3">
        <f>11315.46+438.22+2408.43</f>
        <v>14162.109999999999</v>
      </c>
      <c r="J16" s="6">
        <v>12573.02</v>
      </c>
      <c r="K16" s="6">
        <v>5116.36</v>
      </c>
      <c r="L16" s="6">
        <v>9614.64</v>
      </c>
      <c r="M16" s="6">
        <v>2389.27</v>
      </c>
      <c r="N16" s="3"/>
      <c r="O16">
        <f t="shared" si="0"/>
        <v>57745.71</v>
      </c>
    </row>
    <row r="17" spans="1:15" ht="14.25" customHeight="1">
      <c r="A17" s="9" t="s">
        <v>25</v>
      </c>
      <c r="B17" s="3">
        <v>54944</v>
      </c>
      <c r="C17" s="6">
        <v>53574</v>
      </c>
      <c r="D17" s="3">
        <f t="shared" si="1"/>
        <v>-539242</v>
      </c>
      <c r="E17" s="3">
        <v>8742.93</v>
      </c>
      <c r="F17" s="3">
        <v>3727.63</v>
      </c>
      <c r="G17" s="3">
        <v>0</v>
      </c>
      <c r="H17" s="6">
        <v>47.03</v>
      </c>
      <c r="I17" s="3">
        <f>5249.22+336.12+1856.5</f>
        <v>7441.84</v>
      </c>
      <c r="J17" s="6">
        <v>9246.24</v>
      </c>
      <c r="K17" s="6">
        <v>12258.67</v>
      </c>
      <c r="L17" s="6">
        <v>9580.3</v>
      </c>
      <c r="M17" s="6">
        <v>2528.96</v>
      </c>
      <c r="N17" s="3"/>
      <c r="O17">
        <f t="shared" si="0"/>
        <v>53573.6</v>
      </c>
    </row>
    <row r="18" spans="1:15" ht="14.25" customHeight="1">
      <c r="A18" s="9" t="s">
        <v>26</v>
      </c>
      <c r="B18" s="3">
        <v>55012</v>
      </c>
      <c r="C18" s="6">
        <v>59234</v>
      </c>
      <c r="D18" s="3">
        <f t="shared" si="1"/>
        <v>-543464</v>
      </c>
      <c r="E18" s="3">
        <v>10695.93</v>
      </c>
      <c r="F18" s="3">
        <v>3727.63</v>
      </c>
      <c r="G18" s="3">
        <v>0</v>
      </c>
      <c r="H18" s="6">
        <v>423.27</v>
      </c>
      <c r="I18" s="3">
        <f>4245.3+438.22+2408.22</f>
        <v>7091.74</v>
      </c>
      <c r="J18" s="6">
        <v>18332.43</v>
      </c>
      <c r="K18" s="6">
        <v>5734.45</v>
      </c>
      <c r="L18" s="6">
        <v>10370.08</v>
      </c>
      <c r="M18" s="6">
        <v>2858.46</v>
      </c>
      <c r="N18" s="3"/>
      <c r="O18">
        <f t="shared" si="0"/>
        <v>59233.99</v>
      </c>
    </row>
    <row r="19" spans="1:15" ht="29.25" customHeight="1">
      <c r="A19" s="9" t="s">
        <v>19</v>
      </c>
      <c r="B19" s="3">
        <v>115776</v>
      </c>
      <c r="C19" s="7">
        <v>111417</v>
      </c>
      <c r="D19" s="3">
        <f t="shared" si="1"/>
        <v>-539105</v>
      </c>
      <c r="E19" s="3">
        <v>10695.93</v>
      </c>
      <c r="F19" s="3">
        <v>3727.63</v>
      </c>
      <c r="G19" s="3">
        <v>2781.38</v>
      </c>
      <c r="H19" s="7">
        <v>470.3</v>
      </c>
      <c r="I19" s="3">
        <f>11771.4+885.8+5026.49</f>
        <v>17683.69</v>
      </c>
      <c r="J19" s="7">
        <v>26314.97</v>
      </c>
      <c r="K19" s="7">
        <v>19126.27</v>
      </c>
      <c r="L19" s="7">
        <v>18199.14</v>
      </c>
      <c r="M19" s="7">
        <v>5138.53</v>
      </c>
      <c r="N19" s="3">
        <v>7279.66</v>
      </c>
      <c r="O19">
        <f>E19+F19+G19+H19+I19+J19+K19+L19+M19+N19</f>
        <v>111417.5</v>
      </c>
    </row>
    <row r="20" spans="1:15" ht="12.75">
      <c r="A20" s="5" t="s">
        <v>11</v>
      </c>
      <c r="B20" s="5">
        <f>SUM(B11:B19)</f>
        <v>698026</v>
      </c>
      <c r="C20" s="5">
        <f>SUM(C11:C19)</f>
        <v>639882</v>
      </c>
      <c r="D20" s="5"/>
      <c r="E20" s="5">
        <f aca="true" t="shared" si="2" ref="E20:M20">SUM(E11:E19)</f>
        <v>101399.75999999998</v>
      </c>
      <c r="F20" s="5">
        <f t="shared" si="2"/>
        <v>40472.689999999995</v>
      </c>
      <c r="G20" s="5">
        <f t="shared" si="2"/>
        <v>2781.38</v>
      </c>
      <c r="H20" s="5">
        <f t="shared" si="2"/>
        <v>1881.2</v>
      </c>
      <c r="I20" s="5">
        <f t="shared" si="2"/>
        <v>120418.41</v>
      </c>
      <c r="J20" s="5">
        <f t="shared" si="2"/>
        <v>152365.42</v>
      </c>
      <c r="K20" s="5">
        <f t="shared" si="2"/>
        <v>78702.70999999999</v>
      </c>
      <c r="L20" s="5">
        <f t="shared" si="2"/>
        <v>106104.43000000001</v>
      </c>
      <c r="M20" s="5">
        <f t="shared" si="2"/>
        <v>28477.249999999996</v>
      </c>
      <c r="N20" s="3">
        <f>N19</f>
        <v>7279.66</v>
      </c>
      <c r="O20">
        <f>E20+F20+G20+H20+I20+J20+K20+L20+M20+N20</f>
        <v>639882.91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2021-03-28T07:41:26Z</cp:lastPrinted>
  <dcterms:created xsi:type="dcterms:W3CDTF">2012-09-02T06:37:17Z</dcterms:created>
  <dcterms:modified xsi:type="dcterms:W3CDTF">2023-03-22T10:55:00Z</dcterms:modified>
  <cp:category/>
  <cp:version/>
  <cp:contentType/>
  <cp:contentStatus/>
</cp:coreProperties>
</file>