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<sst xmlns="http://schemas.openxmlformats.org/spreadsheetml/2006/main" count="165" uniqueCount="142">
  <si>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</si>
  <si>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</si>
  <si>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</si>
  <si>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</si>
  <si>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</si>
  <si>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</si>
  <si>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</si>
  <si>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</si>
  <si>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</si>
  <si>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</si>
  <si>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</si>
  <si>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</si>
  <si>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</si>
  <si>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</si>
  <si>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</si>
  <si>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</si>
  <si>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</si>
  <si>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</si>
  <si>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</si>
  <si>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</si>
  <si>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</si>
  <si>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</si>
  <si>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</si>
  <si>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</si>
  <si>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</si>
  <si>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</si>
  <si>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</si>
  <si>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</si>
  <si>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</si>
  <si>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</si>
  <si>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</si>
  <si>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</si>
  <si>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</si>
  <si>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</si>
  <si>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</si>
  <si>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</si>
  <si>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</si>
  <si>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</si>
  <si>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</si>
  <si>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</si>
  <si>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</si>
  <si>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</si>
  <si>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</si>
  <si>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</si>
  <si>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</si>
  <si>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</si>
  <si>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</si>
  <si>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</si>
  <si>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</si>
  <si>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</si>
  <si>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</si>
  <si>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</si>
  <si>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</si>
  <si>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</si>
  <si>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</si>
  <si>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</si>
  <si>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</si>
  <si>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</si>
  <si>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</si>
  <si>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</si>
  <si>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</si>
  <si>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</si>
  <si>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</si>
  <si>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</si>
  <si>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</si>
  <si>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</si>
  <si>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</si>
  <si>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</si>
  <si>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</si>
  <si>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</si>
  <si>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</si>
  <si>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</si>
  <si>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</si>
  <si>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</si>
  <si>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</si>
  <si>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</si>
  <si>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</si>
  <si>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</si>
  <si>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</si>
  <si>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</si>
  <si>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</si>
  <si>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</si>
  <si>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</si>
  <si>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</si>
  <si>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</si>
  <si>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</si>
  <si>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</si>
  <si>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</si>
  <si>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</si>
  <si>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</si>
  <si>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</si>
  <si>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</si>
  <si>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</si>
  <si>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</si>
  <si>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</si>
  <si>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</si>
  <si>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</si>
  <si>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</si>
  <si>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</si>
  <si>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</si>
  <si>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</si>
  <si>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</si>
  <si>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</si>
  <si>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</si>
  <si>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</si>
  <si>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</si>
  <si>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</si>
  <si>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</si>
  <si>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</si>
  <si>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</si>
  <si>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</si>
  <si>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</si>
  <si>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</si>
  <si>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</si>
  <si>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</si>
  <si>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</si>
  <si>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</si>
  <si>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</si>
  <si>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</si>
  <si>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</si>
  <si>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</si>
  <si>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</si>
  <si>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</si>
  <si>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</si>
  <si>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</si>
  <si>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</si>
  <si>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</si>
  <si>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</si>
  <si>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</si>
  <si>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</si>
  <si>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</si>
  <si>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</si>
  <si>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</si>
  <si>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</si>
  <si>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</si>
  <si>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Горгаз (техобслуживание и ремонт)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</si>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</sst>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10">
      <selection activeCell="K24" sqref="K24: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7</v>
      </c>
      <c r="K2" s="5" t="s">
        <v>138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137</v>
      </c>
      <c r="G5" s="8" t="s">
        <v>136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8.08</v>
      </c>
      <c r="M14" s="46">
        <f t="shared" si="0"/>
        <v>1685.05610784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2.14</v>
      </c>
      <c r="M16" s="46">
        <f t="shared" si="0"/>
        <v>446.2896127200001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6">
        <f t="shared" si="0"/>
        <v>1876.918932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22.669999999999998</v>
      </c>
      <c r="M20" s="33">
        <f>SUM(M6:M19)</f>
        <v>4727.7502431600005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140</v>
      </c>
      <c r="L24" s="46">
        <v>60.77</v>
      </c>
      <c r="M24" s="32">
        <f>L24*160.174*1.302*1.15</f>
        <v>14574.379780254001</v>
      </c>
    </row>
    <row r="25" spans="1:13" ht="12.75">
      <c r="A25" t="s">
        <v>108</v>
      </c>
      <c r="J25" s="20">
        <v>2</v>
      </c>
      <c r="K25" s="20" t="s">
        <v>141</v>
      </c>
      <c r="L25" s="46">
        <v>3.12</v>
      </c>
      <c r="M25" s="32">
        <f aca="true" t="shared" si="1" ref="M25:M35">L25*160.174*1.302*1.15</f>
        <v>748.265014224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63.89</v>
      </c>
      <c r="M36" s="33">
        <f>SUM(M24:M35)</f>
        <v>15322.644794478001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70855.41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76919.04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1.0855775162404675</v>
      </c>
      <c r="J42" s="20">
        <v>3</v>
      </c>
      <c r="K42" s="20"/>
      <c r="L42" s="25"/>
      <c r="M42" s="25"/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20"/>
      <c r="L43" s="56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78024.04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(4809)*1.302</f>
        <v>6261.318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(5000)*1.302</f>
        <v>6510</v>
      </c>
      <c r="J49" s="20">
        <v>10</v>
      </c>
      <c r="K49" s="20"/>
      <c r="L49" s="25"/>
      <c r="M49" s="25"/>
    </row>
    <row r="50" spans="1:13" ht="12.75">
      <c r="A50" s="57" t="s">
        <v>85</v>
      </c>
      <c r="B50" s="48"/>
      <c r="C50" s="48"/>
      <c r="D50" s="48"/>
      <c r="E50" s="58">
        <v>0</v>
      </c>
      <c r="F50" s="59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12771.318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/>
      <c r="K53" s="20"/>
      <c r="L53" s="30" t="s">
        <v>65</v>
      </c>
      <c r="M53" s="33">
        <f>SUM(M40:M52)</f>
        <v>0</v>
      </c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43"/>
      <c r="K54" s="43"/>
      <c r="L54" s="44"/>
      <c r="M54" s="45"/>
    </row>
    <row r="55" spans="1:6" ht="12.75">
      <c r="A55" s="4" t="s">
        <v>17</v>
      </c>
      <c r="B55" s="10"/>
      <c r="C55" s="10"/>
      <c r="F55" s="31">
        <f>SUM(F53:F54)</f>
        <v>0</v>
      </c>
    </row>
    <row r="56" ht="12.75">
      <c r="A56" s="4" t="s">
        <v>68</v>
      </c>
    </row>
    <row r="57" spans="1:6" ht="12.75">
      <c r="A57" t="s">
        <v>69</v>
      </c>
      <c r="B57" s="10">
        <v>1</v>
      </c>
      <c r="D57" s="5">
        <v>6305</v>
      </c>
      <c r="F57" s="5">
        <f>B57*D57</f>
        <v>6305</v>
      </c>
    </row>
    <row r="58" spans="1:6" ht="12.75">
      <c r="A58" s="48" t="s">
        <v>133</v>
      </c>
      <c r="B58" s="62"/>
      <c r="C58" s="48"/>
      <c r="D58" s="58"/>
      <c r="E58" s="48"/>
      <c r="F58" s="58">
        <v>0</v>
      </c>
    </row>
    <row r="59" spans="1:6" ht="12.75">
      <c r="A59" s="1" t="s">
        <v>70</v>
      </c>
      <c r="F59" s="8">
        <f>SUM(F57+F58)</f>
        <v>6305</v>
      </c>
    </row>
    <row r="60" spans="1:2" ht="12.75">
      <c r="A60" s="4" t="s">
        <v>18</v>
      </c>
      <c r="B60" s="4"/>
    </row>
    <row r="61" spans="1:6" ht="12.75">
      <c r="A61" t="s">
        <v>19</v>
      </c>
      <c r="C61" s="48">
        <v>304061</v>
      </c>
      <c r="D61">
        <v>224780.6</v>
      </c>
      <c r="E61">
        <v>3158.1</v>
      </c>
      <c r="F61" s="34">
        <f>C61/D61*E61</f>
        <v>4271.965837354291</v>
      </c>
    </row>
    <row r="62" spans="1:6" ht="12.75">
      <c r="A62" t="s">
        <v>20</v>
      </c>
      <c r="F62" s="34">
        <f>M20</f>
        <v>4727.7502431600005</v>
      </c>
    </row>
    <row r="63" spans="1:6" ht="12.75">
      <c r="A63" t="s">
        <v>21</v>
      </c>
      <c r="F63" s="11">
        <f>M36</f>
        <v>15322.644794478001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M53</f>
        <v>0</v>
      </c>
    </row>
    <row r="66" spans="1:6" ht="12.75">
      <c r="A66" t="s">
        <v>23</v>
      </c>
      <c r="F66" s="5"/>
    </row>
    <row r="67" spans="1:6" ht="12.75">
      <c r="A67" s="48" t="s">
        <v>135</v>
      </c>
      <c r="B67" s="48"/>
      <c r="C67" s="48"/>
      <c r="D67" s="48"/>
      <c r="E67" s="48"/>
      <c r="F67" s="58">
        <v>0</v>
      </c>
    </row>
    <row r="68" spans="1:6" ht="12.75">
      <c r="A68" s="48" t="s">
        <v>24</v>
      </c>
      <c r="B68" s="48"/>
      <c r="C68" s="48"/>
      <c r="D68" s="48"/>
      <c r="E68" s="48"/>
      <c r="F68" s="58"/>
    </row>
    <row r="69" spans="2:6" ht="12.75">
      <c r="B69">
        <v>3158.1</v>
      </c>
      <c r="C69" t="s">
        <v>13</v>
      </c>
      <c r="D69" s="11">
        <v>0.29</v>
      </c>
      <c r="E69" t="s">
        <v>14</v>
      </c>
      <c r="F69" s="11">
        <f>B69*D69</f>
        <v>915.8489999999999</v>
      </c>
    </row>
    <row r="70" spans="1:6" ht="12.75">
      <c r="A70" s="48" t="s">
        <v>86</v>
      </c>
      <c r="B70" s="48"/>
      <c r="C70" s="48"/>
      <c r="D70" s="59">
        <v>0</v>
      </c>
      <c r="E70" s="48"/>
      <c r="F70" s="59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25238.20987499229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0.2</v>
      </c>
      <c r="E73" t="s">
        <v>14</v>
      </c>
      <c r="F73" s="11">
        <f>B73*D73</f>
        <v>631.62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1.26</v>
      </c>
      <c r="E76" t="s">
        <v>14</v>
      </c>
      <c r="F76" s="11">
        <f>B76*D76</f>
        <v>3979.206</v>
      </c>
    </row>
    <row r="77" spans="1:6" ht="12.75">
      <c r="A77" s="4" t="s">
        <v>29</v>
      </c>
      <c r="F77" s="31">
        <f>F73+F76</f>
        <v>4610.826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2.6</v>
      </c>
      <c r="E80" t="s">
        <v>14</v>
      </c>
      <c r="F80" s="11">
        <f>B80*D80</f>
        <v>8211.06</v>
      </c>
    </row>
    <row r="81" spans="1:6" ht="12.75">
      <c r="A81" s="4" t="s">
        <v>32</v>
      </c>
      <c r="F81" s="31">
        <f>SUM(F80)</f>
        <v>8211.06</v>
      </c>
    </row>
    <row r="82" spans="1:9" ht="12.75">
      <c r="A82" s="60" t="s">
        <v>80</v>
      </c>
      <c r="B82" s="48"/>
      <c r="C82" s="48"/>
      <c r="D82" s="58">
        <v>0</v>
      </c>
      <c r="E82" s="48"/>
      <c r="F82" s="61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57136.413874992286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3313.912004749552</v>
      </c>
    </row>
    <row r="85" spans="1:6" ht="12.75">
      <c r="A85" s="1"/>
      <c r="B85" s="35" t="s">
        <v>130</v>
      </c>
      <c r="C85" s="35"/>
      <c r="D85" s="1"/>
      <c r="E85" s="53"/>
      <c r="F85" s="54">
        <v>10113.96</v>
      </c>
    </row>
    <row r="86" spans="1:6" ht="12.75">
      <c r="A86" s="1"/>
      <c r="B86" s="35" t="s">
        <v>131</v>
      </c>
      <c r="C86" s="35"/>
      <c r="D86" s="1"/>
      <c r="E86" s="53"/>
      <c r="F86" s="54">
        <v>503.44</v>
      </c>
    </row>
    <row r="87" spans="1:6" ht="12.75">
      <c r="A87" s="1"/>
      <c r="B87" s="35" t="s">
        <v>132</v>
      </c>
      <c r="C87" s="35"/>
      <c r="D87" s="1"/>
      <c r="E87" s="53"/>
      <c r="F87" s="54">
        <v>2784.75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73852.47587974183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139</v>
      </c>
    </row>
    <row r="90" spans="1:6" ht="12.75">
      <c r="A90" s="13"/>
      <c r="B90" s="38">
        <v>44743</v>
      </c>
      <c r="C90" s="39">
        <v>-89969</v>
      </c>
      <c r="D90" s="41">
        <f>F44</f>
        <v>78024.04</v>
      </c>
      <c r="E90" s="41">
        <f>F88</f>
        <v>73852.47587974183</v>
      </c>
      <c r="F90" s="42">
        <f>C90+D90-E90</f>
        <v>-85797.43587974184</v>
      </c>
    </row>
    <row r="92" spans="1:6" ht="13.5" thickBot="1">
      <c r="A92" t="s">
        <v>114</v>
      </c>
      <c r="C92" s="50">
        <v>44743</v>
      </c>
      <c r="D92" s="8" t="s">
        <v>115</v>
      </c>
      <c r="E92" s="50">
        <v>44773</v>
      </c>
      <c r="F92" t="s">
        <v>116</v>
      </c>
    </row>
    <row r="93" spans="1:8" ht="13.5" thickBot="1">
      <c r="A93" t="s">
        <v>117</v>
      </c>
      <c r="F93" s="51">
        <f>E90</f>
        <v>73852.47587974183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2017-08-21T12:50:07Z</cp:lastPrinted>
  <dcterms:created xsi:type="dcterms:W3CDTF">2008-08-18T07:30:19Z</dcterms:created>
  <dcterms:modified xsi:type="dcterms:W3CDTF">2022-09-28T12:47:21Z</dcterms:modified>
  <cp:category/>
  <cp:version/>
  <cp:contentType/>
  <cp:contentStatus/>
</cp:coreProperties>
</file>