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<sst xmlns="http://schemas.openxmlformats.org/spreadsheetml/2006/main" count="159" uniqueCount="136">
  <si>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</si>
  <si>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</si>
  <si>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</si>
  <si>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</si>
  <si>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</si>
  <si>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</si>
  <si>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</si>
  <si>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</si>
  <si>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</si>
  <si>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</si>
  <si>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</si>
  <si>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</si>
  <si>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</si>
  <si>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</si>
  <si>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</si>
  <si>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</si>
  <si>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</si>
  <si>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</si>
  <si>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</si>
  <si>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</si>
  <si>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</si>
  <si>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</si>
  <si>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</si>
  <si>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</si>
  <si>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</si>
  <si>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</si>
  <si>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</si>
  <si>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</si>
  <si>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</si>
  <si>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</si>
  <si>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</si>
  <si>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</si>
  <si>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</si>
  <si>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</si>
  <si>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</si>
  <si>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</si>
  <si>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</si>
  <si>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</si>
  <si>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</si>
  <si>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</si>
  <si>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</si>
  <si>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</si>
  <si>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</si>
  <si>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</si>
  <si>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</si>
  <si>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</si>
  <si>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</si>
  <si>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</si>
  <si>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</si>
  <si>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</si>
  <si>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</si>
  <si>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</si>
  <si>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</si>
  <si>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</si>
  <si>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</si>
  <si>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</si>
  <si>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</si>
  <si>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</si>
  <si>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</si>
  <si>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</si>
  <si>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</si>
  <si>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</si>
  <si>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</si>
  <si>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</si>
  <si>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</si>
  <si>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</si>
  <si>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</si>
  <si>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</si>
  <si>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</si>
  <si>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</si>
  <si>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</si>
  <si>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</si>
  <si>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</si>
  <si>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</si>
  <si>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</si>
  <si>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</si>
  <si>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</si>
  <si>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</si>
  <si>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</si>
  <si>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</si>
  <si>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</si>
  <si>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</si>
  <si>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</si>
  <si>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</si>
  <si>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</si>
  <si>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</si>
  <si>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</si>
  <si>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</si>
  <si>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</si>
  <si>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</si>
  <si>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</si>
  <si>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</si>
  <si>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</si>
  <si>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</si>
  <si>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</si>
  <si>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</si>
  <si>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</si>
  <si>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</si>
  <si>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</si>
  <si>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</si>
  <si>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</si>
  <si>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</si>
  <si>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</si>
  <si>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</si>
  <si>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</si>
  <si>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</si>
  <si>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</si>
  <si>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</si>
  <si>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</si>
  <si>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</si>
  <si>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</si>
  <si>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</si>
  <si>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</si>
  <si>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</si>
  <si>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</si>
  <si>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</si>
  <si>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</si>
  <si>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</si>
  <si>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</si>
  <si>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</si>
  <si>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</si>
  <si>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</si>
  <si>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</si>
  <si>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</si>
  <si>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</si>
  <si>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</si>
  <si>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</si>
  <si>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</si>
  <si>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</si>
  <si>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</si>
  <si>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</si>
  <si>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</si>
  <si>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</si>
  <si>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июня</t>
  </si>
  <si>
    <t>за   июнь  2022 г.</t>
  </si>
  <si>
    <t>ост.на 01.07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</si>
</sst>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1.25</v>
      </c>
      <c r="M16" s="48">
        <f t="shared" si="0"/>
        <v>260.68318500000004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9.57</v>
      </c>
      <c r="M20" s="34">
        <f>SUM(M6:M19)</f>
        <v>1995.79046436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19882.8-578.6</f>
        <v>19304.2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20317.4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1.0524859875053099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20317.4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23"/>
    </row>
    <row r="46" spans="2:13" ht="12.75">
      <c r="B46" s="1" t="s">
        <v>11</v>
      </c>
      <c r="C46" s="1"/>
      <c r="J46" s="23">
        <v>9</v>
      </c>
      <c r="K46" s="43"/>
      <c r="L46" s="23"/>
      <c r="M46" s="23"/>
    </row>
    <row r="47" spans="10:13" ht="12.75">
      <c r="J47" s="23">
        <v>10</v>
      </c>
      <c r="K47" s="43"/>
      <c r="L47" s="23"/>
      <c r="M47" s="2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23"/>
    </row>
    <row r="49" spans="1:13" ht="12.75">
      <c r="A49" t="s">
        <v>13</v>
      </c>
      <c r="F49" s="11">
        <f>E34*3.8*3</f>
        <v>7934.4</v>
      </c>
      <c r="J49" s="20"/>
      <c r="K49" s="20"/>
      <c r="L49" s="31" t="s">
        <v>65</v>
      </c>
      <c r="M49" s="34">
        <f>SUM(M38:M48)</f>
        <v>0</v>
      </c>
    </row>
    <row r="50" ht="12.75">
      <c r="A50" s="6" t="s">
        <v>16</v>
      </c>
    </row>
    <row r="51" spans="1:6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</row>
    <row r="52" spans="1:6" ht="12.75">
      <c r="A52" s="4" t="s">
        <v>34</v>
      </c>
      <c r="F52" s="32">
        <f>F49+F50+F51</f>
        <v>7934.4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696</v>
      </c>
      <c r="C55" t="s">
        <v>14</v>
      </c>
      <c r="D55" s="5">
        <v>0.5</v>
      </c>
      <c r="E55" t="s">
        <v>15</v>
      </c>
      <c r="F55" s="11">
        <f>B55*D55</f>
        <v>348</v>
      </c>
    </row>
    <row r="56" spans="1:6" ht="12.75">
      <c r="A56" s="4" t="s">
        <v>18</v>
      </c>
      <c r="B56" s="10"/>
      <c r="C56" s="10"/>
      <c r="F56" s="32">
        <f>SUM(F54:F55)</f>
        <v>348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294676</v>
      </c>
      <c r="D58">
        <v>224780.8</v>
      </c>
      <c r="E58">
        <v>1315</v>
      </c>
      <c r="F58" s="36">
        <f>C58/D58*E58</f>
        <v>1723.8969698479586</v>
      </c>
    </row>
    <row r="59" spans="1:6" ht="12.75">
      <c r="A59" t="s">
        <v>21</v>
      </c>
      <c r="F59" s="36">
        <f>M20</f>
        <v>1995.79046436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0*600*1.302</f>
        <v>0</v>
      </c>
    </row>
    <row r="62" spans="1:6" ht="12.75">
      <c r="A62" t="s">
        <v>23</v>
      </c>
      <c r="F62" s="11">
        <f>M49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0.81</v>
      </c>
      <c r="E65" t="s">
        <v>15</v>
      </c>
      <c r="F65" s="11">
        <f>B65*D65</f>
        <v>1065.15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4784.837434207959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0.24</v>
      </c>
      <c r="E70" t="s">
        <v>15</v>
      </c>
      <c r="F70" s="11">
        <f>B70*D70</f>
        <v>315.59999999999997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1.47</v>
      </c>
      <c r="E73" t="s">
        <v>15</v>
      </c>
      <c r="F73" s="11">
        <f>B73*D73</f>
        <v>1933.05</v>
      </c>
    </row>
    <row r="74" spans="1:6" ht="12.75">
      <c r="A74" s="4" t="s">
        <v>30</v>
      </c>
      <c r="F74" s="32">
        <f>F70+F73</f>
        <v>2248.65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2.56</v>
      </c>
      <c r="E77" t="s">
        <v>15</v>
      </c>
      <c r="F77" s="11">
        <f>B77*D77</f>
        <v>3366.4</v>
      </c>
    </row>
    <row r="78" spans="1:6" ht="12.75">
      <c r="A78" s="4" t="s">
        <v>32</v>
      </c>
      <c r="F78" s="8">
        <f>SUM(F77)</f>
        <v>3366.4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18682.28743420796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1083.5726711840616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0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71.93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410.49</v>
      </c>
      <c r="I84" s="7"/>
    </row>
    <row r="85" spans="1:6" ht="15">
      <c r="A85" s="12" t="s">
        <v>35</v>
      </c>
      <c r="B85" s="12"/>
      <c r="C85" s="12"/>
      <c r="D85" s="12"/>
      <c r="E85" s="12"/>
      <c r="F85" s="35">
        <f>F80+F81+F82+F83+F84</f>
        <v>20248.280105392023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44713</v>
      </c>
      <c r="C87" s="41">
        <v>198074</v>
      </c>
      <c r="D87" s="45">
        <f>F44</f>
        <v>20317.4</v>
      </c>
      <c r="E87" s="45">
        <f>F85</f>
        <v>20248.280105392023</v>
      </c>
      <c r="F87" s="46">
        <f>C87+D87-E87</f>
        <v>198143.11989460798</v>
      </c>
    </row>
    <row r="89" spans="1:6" ht="13.5" thickBot="1">
      <c r="A89" t="s">
        <v>112</v>
      </c>
      <c r="C89" s="52">
        <v>44713</v>
      </c>
      <c r="D89" s="8" t="s">
        <v>113</v>
      </c>
      <c r="E89" s="52">
        <v>44742</v>
      </c>
      <c r="F89" t="s">
        <v>114</v>
      </c>
    </row>
    <row r="90" spans="1:7" ht="13.5" thickBot="1">
      <c r="A90" t="s">
        <v>115</v>
      </c>
      <c r="F90" s="53">
        <f>E87</f>
        <v>20248.280105392023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2017-08-21T12:48:47Z</cp:lastPrinted>
  <dcterms:created xsi:type="dcterms:W3CDTF">2008-08-18T07:30:19Z</dcterms:created>
  <dcterms:modified xsi:type="dcterms:W3CDTF">2022-08-19T05:59:39Z</dcterms:modified>
  <cp:category/>
  <cp:version/>
  <cp:contentType/>
  <cp:contentStatus/>
</cp:coreProperties>
</file>