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<sst xmlns="http://schemas.openxmlformats.org/spreadsheetml/2006/main" count="160" uniqueCount="137">
  <si>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</si>
  <si>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</si>
  <si>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</si>
  <si>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</si>
  <si>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</si>
  <si>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</si>
  <si>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</si>
  <si>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</si>
  <si>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</si>
  <si>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</si>
  <si>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</si>
  <si>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</si>
  <si>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</si>
  <si>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</si>
  <si>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</si>
  <si>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</si>
  <si>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</si>
  <si>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</si>
  <si>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</si>
  <si>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</si>
  <si>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</si>
  <si>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</si>
  <si>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</si>
  <si>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</si>
  <si>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</si>
  <si>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</si>
  <si>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</si>
  <si>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</si>
  <si>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</si>
  <si>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</si>
  <si>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</si>
  <si>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</si>
  <si>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</si>
  <si>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</si>
  <si>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</si>
  <si>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</si>
  <si>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</si>
  <si>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</si>
  <si>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</si>
  <si>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</si>
  <si>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</si>
  <si>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</si>
  <si>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</si>
  <si>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</si>
  <si>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</si>
  <si>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</si>
  <si>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</si>
  <si>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</si>
  <si>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</si>
  <si>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</si>
  <si>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</si>
  <si>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</si>
  <si>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</si>
  <si>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</si>
  <si>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</si>
  <si>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</si>
  <si>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</si>
  <si>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</si>
  <si>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</si>
  <si>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</si>
  <si>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</si>
  <si>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</si>
  <si>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</si>
  <si>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</si>
  <si>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</si>
  <si>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</si>
  <si>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</si>
  <si>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</si>
  <si>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</si>
  <si>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</si>
  <si>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</si>
  <si>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</si>
  <si>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</si>
  <si>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</si>
  <si>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</si>
  <si>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</si>
  <si>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</si>
  <si>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</si>
  <si>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</si>
  <si>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</si>
  <si>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</si>
  <si>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</si>
  <si>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</si>
  <si>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</si>
  <si>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</si>
  <si>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</si>
  <si>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</si>
  <si>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</si>
  <si>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</si>
  <si>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</si>
  <si>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</si>
  <si>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</si>
  <si>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</si>
  <si>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</si>
  <si>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</si>
  <si>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</si>
  <si>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</si>
  <si>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</si>
  <si>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</si>
  <si>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</si>
  <si>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</si>
  <si>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</si>
  <si>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</si>
  <si>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</si>
  <si>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</si>
  <si>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</si>
  <si>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</si>
  <si>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</si>
  <si>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</si>
  <si>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</si>
  <si>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</si>
  <si>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</si>
  <si>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</si>
  <si>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</si>
  <si>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</si>
  <si>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</si>
  <si>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</si>
  <si>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</si>
  <si>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</si>
  <si>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</si>
  <si>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</si>
  <si>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</si>
  <si>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</si>
  <si>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</si>
  <si>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</si>
  <si>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</si>
  <si>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</si>
  <si>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</si>
  <si>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</si>
  <si>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</si>
  <si>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</si>
  <si>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2022 г.</t>
  </si>
  <si>
    <t>июля</t>
  </si>
  <si>
    <t>за   июль  2022 г.</t>
  </si>
  <si>
    <t>ост.на 01.08</t>
  </si>
  <si>
    <t>демонтаж, монтаж эл.узла (1шт) для прочистки сопла</t>
  </si>
  <si>
    <t>промывка, опрессовка системы отопления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</si>
</sst>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K24" sqref="K24:L26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>
        <v>7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479.65706040000003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3.12</v>
      </c>
      <c r="M24" s="31">
        <f aca="true" t="shared" si="1" ref="M24:M35">L24*160.174*1.302*1.15</f>
        <v>748.265014224</v>
      </c>
    </row>
    <row r="25" spans="1:13" ht="12.75">
      <c r="A25" t="s">
        <v>105</v>
      </c>
      <c r="J25" s="20">
        <v>2</v>
      </c>
      <c r="K25" s="20" t="s">
        <v>136</v>
      </c>
      <c r="L25" s="47">
        <v>96</v>
      </c>
      <c r="M25" s="31">
        <f t="shared" si="1"/>
        <v>23023.5388992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99.12</v>
      </c>
      <c r="M36" s="32">
        <f>SUM(M24:M35)</f>
        <v>23771.803913424003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60930.4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43401.96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0.7123202867534104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44301.96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(9281)*1.302</f>
        <v>12083.862000000001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(2291)*1.302</f>
        <v>2982.882</v>
      </c>
      <c r="J50" s="20"/>
      <c r="K50" s="20"/>
      <c r="L50" s="34" t="s">
        <v>65</v>
      </c>
      <c r="M50" s="35">
        <f>SUM(M40:M49)</f>
        <v>0</v>
      </c>
    </row>
    <row r="51" spans="1:6" ht="12.75">
      <c r="A51" s="56" t="s">
        <v>82</v>
      </c>
      <c r="B51" s="57"/>
      <c r="C51" s="57"/>
      <c r="D51" s="57"/>
      <c r="E51" s="58">
        <v>0</v>
      </c>
      <c r="F51" s="59">
        <f>E51*E33</f>
        <v>0</v>
      </c>
    </row>
    <row r="52" spans="1:6" ht="12.75">
      <c r="A52" s="10" t="s">
        <v>34</v>
      </c>
      <c r="D52" s="5"/>
      <c r="F52" s="33">
        <f>F49+F50+F51</f>
        <v>15066.744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304061</v>
      </c>
      <c r="D58">
        <v>224780.8</v>
      </c>
      <c r="E58">
        <v>3169.4</v>
      </c>
      <c r="F58" s="36">
        <f>C58/D58*E58</f>
        <v>4287.247546943511</v>
      </c>
    </row>
    <row r="59" spans="1:6" ht="12.75">
      <c r="A59" t="s">
        <v>20</v>
      </c>
      <c r="F59" s="36">
        <f>M20</f>
        <v>479.65706040000003</v>
      </c>
    </row>
    <row r="60" spans="1:6" ht="12.75">
      <c r="A60" t="s">
        <v>21</v>
      </c>
      <c r="F60" s="11">
        <f>M36</f>
        <v>23771.803913424003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M50</f>
        <v>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0.29</v>
      </c>
      <c r="E65" t="s">
        <v>14</v>
      </c>
      <c r="F65" s="46">
        <f>B65*D65</f>
        <v>811.826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29350.534520767513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0.2</v>
      </c>
      <c r="E70" t="s">
        <v>14</v>
      </c>
      <c r="F70" s="46">
        <f>B70*D70</f>
        <v>559.88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1.26</v>
      </c>
      <c r="E73" t="s">
        <v>14</v>
      </c>
      <c r="F73" s="11">
        <f>B73*D73</f>
        <v>3527.244</v>
      </c>
    </row>
    <row r="74" spans="1:6" ht="12.75">
      <c r="A74" s="10" t="s">
        <v>29</v>
      </c>
      <c r="F74" s="33">
        <f>F70+F73</f>
        <v>4087.1240000000003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2.6</v>
      </c>
      <c r="E77" t="s">
        <v>14</v>
      </c>
      <c r="F77" s="11">
        <f>B77*D77</f>
        <v>7278.4400000000005</v>
      </c>
    </row>
    <row r="78" spans="1:6" ht="12.75">
      <c r="A78" s="10" t="s">
        <v>32</v>
      </c>
      <c r="F78" s="33">
        <f>SUM(F77)</f>
        <v>7278.4400000000005</v>
      </c>
    </row>
    <row r="79" spans="1:6" ht="12.75">
      <c r="A79" s="60" t="s">
        <v>77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33</v>
      </c>
      <c r="B80" s="1"/>
      <c r="F80" s="33">
        <f>F52+F56+F68+F74+F78+F79</f>
        <v>55782.84252076752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3235.4048662045157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0</v>
      </c>
      <c r="I82" s="7"/>
    </row>
    <row r="83" spans="1:9" ht="12.75">
      <c r="A83" s="1"/>
      <c r="B83" s="37" t="s">
        <v>129</v>
      </c>
      <c r="C83" s="37"/>
      <c r="D83" s="1"/>
      <c r="E83" s="55"/>
      <c r="F83" s="54">
        <v>1012.78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v>5569.49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65600.51738697203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44743</v>
      </c>
      <c r="C87" s="41">
        <v>-202422</v>
      </c>
      <c r="D87" s="44">
        <f>F44</f>
        <v>44301.96</v>
      </c>
      <c r="E87" s="44">
        <f>F85</f>
        <v>65600.51738697203</v>
      </c>
      <c r="F87" s="45">
        <f>C87+D87-E87</f>
        <v>-223720.55738697204</v>
      </c>
    </row>
    <row r="89" spans="1:6" ht="13.5" thickBot="1">
      <c r="A89" t="s">
        <v>110</v>
      </c>
      <c r="C89" s="50">
        <v>44743</v>
      </c>
      <c r="D89" s="8" t="s">
        <v>111</v>
      </c>
      <c r="E89" s="50">
        <v>44773</v>
      </c>
      <c r="F89" t="s">
        <v>112</v>
      </c>
    </row>
    <row r="90" spans="1:7" ht="13.5" thickBot="1">
      <c r="A90" t="s">
        <v>113</v>
      </c>
      <c r="F90" s="51">
        <f>E87</f>
        <v>65600.51738697203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2017-08-21T12:45:43Z</cp:lastPrinted>
  <dcterms:created xsi:type="dcterms:W3CDTF">2008-08-18T07:30:19Z</dcterms:created>
  <dcterms:modified xsi:type="dcterms:W3CDTF">2022-09-28T12:37:08Z</dcterms:modified>
  <cp:category/>
  <cp:version/>
  <cp:contentType/>
  <cp:contentStatus/>
</cp:coreProperties>
</file>