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<sst xmlns="http://schemas.openxmlformats.org/spreadsheetml/2006/main" count="158" uniqueCount="135">
  <si>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</si>
  <si>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</si>
  <si>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</si>
  <si>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</si>
  <si>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</si>
  <si>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</si>
  <si>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</si>
  <si>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</si>
  <si>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</si>
  <si>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</si>
  <si>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</si>
  <si>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</si>
  <si>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</si>
  <si>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</si>
  <si>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</si>
  <si>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</si>
  <si>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</si>
  <si>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</si>
  <si>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</si>
  <si>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</si>
  <si>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</si>
  <si>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</si>
  <si>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</si>
  <si>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</si>
  <si>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</si>
  <si>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</si>
  <si>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</si>
  <si>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</si>
  <si>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</si>
  <si>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</si>
  <si>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</si>
  <si>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</si>
  <si>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</si>
  <si>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</si>
  <si>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</si>
  <si>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</si>
  <si>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</si>
  <si>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</si>
  <si>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</si>
  <si>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</si>
  <si>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</si>
  <si>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</si>
  <si>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</si>
  <si>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</si>
  <si>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</si>
  <si>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</si>
  <si>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</si>
  <si>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</si>
  <si>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</si>
  <si>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</si>
  <si>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</si>
  <si>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</si>
  <si>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</si>
  <si>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</si>
  <si>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</si>
  <si>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</si>
  <si>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</si>
  <si>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</si>
  <si>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</si>
  <si>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</si>
  <si>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</si>
  <si>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</si>
  <si>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</si>
  <si>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</si>
  <si>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</si>
  <si>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</si>
  <si>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</si>
  <si>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</si>
  <si>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</si>
  <si>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</si>
  <si>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</si>
  <si>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</si>
  <si>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</si>
  <si>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</si>
  <si>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</si>
  <si>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</si>
  <si>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</si>
  <si>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</si>
  <si>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</si>
  <si>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</si>
  <si>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</si>
  <si>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</si>
  <si>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</si>
  <si>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</si>
  <si>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</si>
  <si>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</si>
  <si>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</si>
  <si>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</si>
  <si>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</si>
  <si>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</si>
  <si>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</si>
  <si>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</si>
  <si>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</si>
  <si>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</si>
  <si>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</si>
  <si>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</si>
  <si>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</si>
  <si>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</si>
  <si>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</si>
  <si>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</si>
  <si>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</si>
  <si>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</si>
  <si>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</si>
  <si>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</si>
  <si>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</si>
  <si>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</si>
  <si>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</si>
  <si>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</si>
  <si>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</si>
  <si>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</si>
  <si>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</si>
  <si>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</si>
  <si>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</si>
  <si>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</si>
  <si>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</si>
  <si>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</si>
  <si>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</si>
  <si>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</si>
  <si>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</si>
  <si>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</si>
  <si>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</si>
  <si>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</si>
  <si>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</si>
  <si>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</si>
  <si>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</si>
  <si>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</si>
  <si>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</si>
  <si>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</si>
  <si>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</si>
  <si>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</si>
  <si>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</si>
  <si>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2022 г.</t>
  </si>
  <si>
    <t>сентября</t>
  </si>
  <si>
    <t>ост.на 01.10</t>
  </si>
  <si>
    <t>за   сентябрь  2022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</si>
</sst>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13">
      <selection activeCell="F42" sqref="F42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84</v>
      </c>
      <c r="D2" s="8">
        <v>9</v>
      </c>
      <c r="K2" s="5" t="s">
        <v>134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L6*160.174*1.302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1.74</v>
      </c>
      <c r="M16" s="44">
        <f t="shared" si="0"/>
        <v>362.87099352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7.97</v>
      </c>
      <c r="M20" s="33">
        <f>SUM(M6:M19)</f>
        <v>1662.1159875600001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/>
      <c r="L24" s="55"/>
      <c r="M24" s="49">
        <f aca="true" t="shared" si="1" ref="M24:M35">L24*160.174*1.302*1.15</f>
        <v>0</v>
      </c>
    </row>
    <row r="25" spans="1:13" ht="12.75">
      <c r="A25" t="s">
        <v>105</v>
      </c>
      <c r="J25" s="20">
        <v>2</v>
      </c>
      <c r="K25" s="52"/>
      <c r="L25" s="44"/>
      <c r="M25" s="49">
        <f t="shared" si="1"/>
        <v>0</v>
      </c>
    </row>
    <row r="26" spans="1:13" ht="12.75">
      <c r="A26" t="s">
        <v>106</v>
      </c>
      <c r="J26" s="20">
        <v>3</v>
      </c>
      <c r="K26" s="52"/>
      <c r="L26" s="44"/>
      <c r="M26" s="49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52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52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/>
      <c r="K36" s="30" t="s">
        <v>58</v>
      </c>
      <c r="L36" s="28">
        <f>SUM(L24:L35)</f>
        <v>0</v>
      </c>
      <c r="M36" s="33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49282.54</v>
      </c>
      <c r="J40" s="20">
        <v>1</v>
      </c>
      <c r="K40" s="52"/>
      <c r="L40" s="44"/>
      <c r="M40" s="51"/>
    </row>
    <row r="41" spans="1:13" ht="12.75">
      <c r="A41" t="s">
        <v>7</v>
      </c>
      <c r="F41" s="5">
        <v>44032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0.8934604425827077</v>
      </c>
      <c r="J42" s="20">
        <v>3</v>
      </c>
      <c r="K42" s="20"/>
      <c r="L42" s="25"/>
      <c r="M42" s="44"/>
    </row>
    <row r="43" spans="1:13" ht="12.75">
      <c r="A43" t="s">
        <v>125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44932</v>
      </c>
      <c r="J44" s="20">
        <v>5</v>
      </c>
      <c r="K44" s="20"/>
      <c r="L44" s="25"/>
      <c r="M44" s="44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(6715)*1.302</f>
        <v>8742.93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(1832)*1.302</f>
        <v>2385.264</v>
      </c>
      <c r="J50" s="20">
        <v>11</v>
      </c>
      <c r="K50" s="20"/>
      <c r="L50" s="25"/>
      <c r="M50" s="25"/>
    </row>
    <row r="51" spans="1:13" ht="12.75">
      <c r="A51" s="60" t="s">
        <v>82</v>
      </c>
      <c r="B51" s="56"/>
      <c r="C51" s="56"/>
      <c r="D51" s="56"/>
      <c r="E51" s="61">
        <v>0</v>
      </c>
      <c r="F51" s="57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11128.194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77</v>
      </c>
      <c r="B55">
        <v>869.5</v>
      </c>
      <c r="C55" t="s">
        <v>13</v>
      </c>
      <c r="D55" s="5">
        <v>0.05</v>
      </c>
      <c r="E55" t="s">
        <v>14</v>
      </c>
      <c r="F55" s="11">
        <f>B55*D55</f>
        <v>43.475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43.475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5">
        <v>295302</v>
      </c>
      <c r="D58">
        <v>222535.4</v>
      </c>
      <c r="E58">
        <v>3122.1</v>
      </c>
      <c r="F58" s="34">
        <f>C58/D58*E58</f>
        <v>4142.99196532327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1662.1159875600001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0</v>
      </c>
      <c r="J60" s="20"/>
      <c r="K60" s="20"/>
      <c r="L60" s="31" t="s">
        <v>65</v>
      </c>
      <c r="M60" s="28">
        <f>SUM(M40:M59)</f>
        <v>0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6"/>
      <c r="B65" s="56">
        <v>3122.1</v>
      </c>
      <c r="C65" s="56" t="s">
        <v>13</v>
      </c>
      <c r="D65" s="57">
        <v>0.23</v>
      </c>
      <c r="E65" s="56" t="s">
        <v>14</v>
      </c>
      <c r="F65" s="57">
        <f>B65*D65</f>
        <v>718.083</v>
      </c>
    </row>
    <row r="66" spans="1:14" s="45" customFormat="1" ht="12.75">
      <c r="A66" s="56" t="s">
        <v>130</v>
      </c>
      <c r="B66" s="58"/>
      <c r="C66" s="58"/>
      <c r="D66" s="59"/>
      <c r="E66" s="58"/>
      <c r="F66" s="59">
        <v>0</v>
      </c>
      <c r="J66"/>
      <c r="K66"/>
      <c r="L66"/>
      <c r="M66"/>
      <c r="N66"/>
    </row>
    <row r="67" spans="1:6" ht="12.75">
      <c r="A67" s="58" t="s">
        <v>83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6523.19095288327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</v>
      </c>
      <c r="E70" t="s">
        <v>14</v>
      </c>
      <c r="F70" s="11">
        <f>B70*D70</f>
        <v>624.4200000000001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3.37</v>
      </c>
      <c r="E73" t="s">
        <v>14</v>
      </c>
      <c r="F73" s="11">
        <f>B73*D73</f>
        <v>10521.477</v>
      </c>
    </row>
    <row r="74" spans="1:6" ht="12.75">
      <c r="A74" s="4" t="s">
        <v>29</v>
      </c>
      <c r="F74" s="32">
        <f>F70+F73</f>
        <v>11145.897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2.79</v>
      </c>
      <c r="E77" t="s">
        <v>14</v>
      </c>
      <c r="F77" s="11">
        <f>B77*D77</f>
        <v>8710.659</v>
      </c>
    </row>
    <row r="78" spans="1:6" ht="12.75">
      <c r="A78" s="4" t="s">
        <v>32</v>
      </c>
      <c r="F78" s="32">
        <f>SUM(F77)</f>
        <v>8710.659</v>
      </c>
    </row>
    <row r="79" spans="1:6" ht="12.75">
      <c r="A79" s="62" t="s">
        <v>76</v>
      </c>
      <c r="B79" s="56"/>
      <c r="C79" s="56"/>
      <c r="D79" s="61">
        <v>0</v>
      </c>
      <c r="E79" s="56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37551.41595288327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2177.9821252672295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6920.64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413.11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v>1831.41</v>
      </c>
      <c r="I84" s="7"/>
    </row>
    <row r="85" spans="1:6" ht="13.5">
      <c r="A85" s="12" t="s">
        <v>35</v>
      </c>
      <c r="B85" s="12"/>
      <c r="C85" s="12"/>
      <c r="D85" s="12"/>
      <c r="E85" s="12"/>
      <c r="F85" s="41">
        <f>F80+F81+F82+F83+F84</f>
        <v>48894.5580781505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133</v>
      </c>
    </row>
    <row r="87" spans="1:6" ht="12.75">
      <c r="A87" s="13"/>
      <c r="B87" s="38">
        <v>44805</v>
      </c>
      <c r="C87" s="39">
        <v>-53488</v>
      </c>
      <c r="D87" s="42">
        <f>F44</f>
        <v>44932</v>
      </c>
      <c r="E87" s="42">
        <f>F85</f>
        <v>48894.5580781505</v>
      </c>
      <c r="F87" s="43">
        <f>C87+D87-E87</f>
        <v>-57450.5580781505</v>
      </c>
    </row>
    <row r="89" spans="1:6" ht="12.75">
      <c r="A89" t="s">
        <v>110</v>
      </c>
      <c r="C89" s="47">
        <v>44805</v>
      </c>
      <c r="D89" s="8" t="s">
        <v>111</v>
      </c>
      <c r="E89" s="47">
        <v>44834</v>
      </c>
      <c r="F89" t="s">
        <v>112</v>
      </c>
    </row>
    <row r="90" spans="1:7" ht="12.75">
      <c r="A90" t="s">
        <v>113</v>
      </c>
      <c r="F90" s="48">
        <f>E87</f>
        <v>48894.5580781505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2023-01-12T16:40:55Z</cp:lastPrinted>
  <dcterms:created xsi:type="dcterms:W3CDTF">2008-08-18T07:30:19Z</dcterms:created>
  <dcterms:modified xsi:type="dcterms:W3CDTF">2023-01-12T16:40:56Z</dcterms:modified>
  <cp:category/>
  <cp:version/>
  <cp:contentType/>
  <cp:contentStatus/>
</cp:coreProperties>
</file>