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<sst xmlns="http://schemas.openxmlformats.org/spreadsheetml/2006/main" count="161" uniqueCount="138">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</sst>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7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6.43</v>
      </c>
      <c r="M20" s="33">
        <f>SUM(M6:M19)</f>
        <v>1340.95430364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136</v>
      </c>
      <c r="L24" s="46">
        <v>90.2</v>
      </c>
      <c r="M24" s="32">
        <f aca="true" t="shared" si="1" ref="M24:M36">L24*160.174*1.302*1.15</f>
        <v>21632.533424040004</v>
      </c>
    </row>
    <row r="25" spans="1:13" ht="12.75">
      <c r="A25" t="s">
        <v>105</v>
      </c>
      <c r="J25" s="20">
        <v>2</v>
      </c>
      <c r="K25" s="41" t="s">
        <v>137</v>
      </c>
      <c r="L25" s="50">
        <v>3.1</v>
      </c>
      <c r="M25" s="32">
        <f t="shared" si="1"/>
        <v>743.4684436200001</v>
      </c>
    </row>
    <row r="26" spans="1:13" ht="12.75">
      <c r="A26" t="s">
        <v>106</v>
      </c>
      <c r="J26" s="20">
        <v>3</v>
      </c>
      <c r="K26" s="41"/>
      <c r="L26" s="50"/>
      <c r="M26" s="32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/>
      <c r="L27" s="46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41"/>
      <c r="L28" s="4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6"/>
      <c r="M29" s="32">
        <f t="shared" si="1"/>
        <v>0</v>
      </c>
    </row>
    <row r="30" spans="10:13" ht="12.75">
      <c r="J30" s="20">
        <v>7</v>
      </c>
      <c r="K30" s="41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41"/>
      <c r="L31" s="46"/>
      <c r="M31" s="32">
        <f t="shared" si="1"/>
        <v>0</v>
      </c>
    </row>
    <row r="32" spans="10:13" ht="12.75">
      <c r="J32" s="20">
        <v>9</v>
      </c>
      <c r="K32" s="41"/>
      <c r="L32" s="46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1"/>
      <c r="L33" s="46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/>
      <c r="K37" s="29" t="s">
        <v>57</v>
      </c>
      <c r="L37" s="28">
        <f>SUM(L24:L36)</f>
        <v>93.3</v>
      </c>
      <c r="M37" s="33">
        <f>SUM(M24:M36)</f>
        <v>22376.001867660005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59283.11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51011.85</v>
      </c>
      <c r="J41" s="20">
        <v>1</v>
      </c>
      <c r="K41" s="20"/>
      <c r="L41" s="25"/>
      <c r="M41" s="25"/>
    </row>
    <row r="42" spans="2:13" ht="12.75">
      <c r="B42" t="s">
        <v>8</v>
      </c>
      <c r="F42" s="9">
        <f>F41/F40</f>
        <v>0.8604786422304768</v>
      </c>
      <c r="J42" s="20">
        <v>2</v>
      </c>
      <c r="K42" s="20"/>
      <c r="L42" s="25"/>
      <c r="M42" s="25"/>
    </row>
    <row r="43" spans="1:13" ht="12.75">
      <c r="A43" t="s">
        <v>129</v>
      </c>
      <c r="F43" s="5">
        <f>250+400+250+400+105</f>
        <v>1405</v>
      </c>
      <c r="J43" s="20">
        <v>3</v>
      </c>
      <c r="K43" s="20"/>
      <c r="L43" s="25"/>
      <c r="M43" s="46"/>
    </row>
    <row r="44" spans="1:13" ht="12.75">
      <c r="A44" s="3" t="s">
        <v>9</v>
      </c>
      <c r="B44" s="3"/>
      <c r="C44" s="3"/>
      <c r="D44" s="3"/>
      <c r="E44" s="1"/>
      <c r="F44" s="31">
        <f>F41+F43</f>
        <v>52416.85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54"/>
      <c r="L48" s="25"/>
      <c r="M48" s="25"/>
    </row>
    <row r="49" spans="1:13" ht="12.75">
      <c r="A49" t="s">
        <v>12</v>
      </c>
      <c r="F49" s="11">
        <f>(9619.18)*1.302</f>
        <v>12524.17236</v>
      </c>
      <c r="J49" s="20">
        <v>9</v>
      </c>
      <c r="K49" s="54"/>
      <c r="L49" s="25"/>
      <c r="M49" s="46"/>
    </row>
    <row r="50" spans="1:13" ht="12.75">
      <c r="A50" s="6" t="s">
        <v>15</v>
      </c>
      <c r="F50" s="11">
        <f>(2863)*1.302</f>
        <v>3727.626</v>
      </c>
      <c r="J50" s="20">
        <v>10</v>
      </c>
      <c r="K50" s="54"/>
      <c r="L50" s="25"/>
      <c r="M50" s="25"/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11</v>
      </c>
      <c r="K51" s="54"/>
      <c r="L51" s="25"/>
      <c r="M51" s="25"/>
    </row>
    <row r="52" spans="1:13" ht="12.75">
      <c r="A52" s="4" t="s">
        <v>33</v>
      </c>
      <c r="F52" s="31">
        <f>F49+F50+F51</f>
        <v>16251.79836</v>
      </c>
      <c r="J52" s="20">
        <v>12</v>
      </c>
      <c r="K52" s="54"/>
      <c r="L52" s="25"/>
      <c r="M52" s="25"/>
    </row>
    <row r="53" spans="1:13" ht="12.75">
      <c r="A53" s="4" t="s">
        <v>16</v>
      </c>
      <c r="J53" s="20">
        <v>13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14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54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54"/>
      <c r="L56" s="25"/>
      <c r="M56" s="25"/>
    </row>
    <row r="57" spans="1:13" ht="12.75">
      <c r="A57" s="4" t="s">
        <v>18</v>
      </c>
      <c r="B57" s="4"/>
      <c r="J57" s="20">
        <v>17</v>
      </c>
      <c r="K57" s="54"/>
      <c r="L57" s="25"/>
      <c r="M57" s="25"/>
    </row>
    <row r="58" spans="1:13" ht="12.75">
      <c r="A58" t="s">
        <v>19</v>
      </c>
      <c r="C58">
        <v>304061</v>
      </c>
      <c r="D58">
        <v>224780.8</v>
      </c>
      <c r="E58">
        <v>3468</v>
      </c>
      <c r="F58" s="34">
        <f>C58/D58*E58</f>
        <v>4691.16378267183</v>
      </c>
      <c r="J58" s="20">
        <v>18</v>
      </c>
      <c r="K58" s="54"/>
      <c r="L58" s="25"/>
      <c r="M58" s="25"/>
    </row>
    <row r="59" spans="1:13" ht="12.75">
      <c r="A59" t="s">
        <v>20</v>
      </c>
      <c r="F59" s="34">
        <f>M20</f>
        <v>1340.95430364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22376.001867660005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f>0*600*1.302</f>
        <v>0</v>
      </c>
      <c r="J61" s="20"/>
      <c r="K61" s="20"/>
      <c r="L61" s="30" t="s">
        <v>64</v>
      </c>
      <c r="M61" s="33">
        <f>SUM(M41:M60)</f>
        <v>0</v>
      </c>
    </row>
    <row r="62" spans="1:6" ht="12.75">
      <c r="A62" t="s">
        <v>22</v>
      </c>
      <c r="F62" s="11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0.29</v>
      </c>
      <c r="E65" t="s">
        <v>14</v>
      </c>
      <c r="F65" s="11">
        <f>B65*D65</f>
        <v>1005.7199999999999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130</v>
      </c>
      <c r="B67" s="55"/>
      <c r="C67" s="55"/>
      <c r="D67" s="56">
        <v>0</v>
      </c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29413.839953971838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</v>
      </c>
      <c r="E70" t="s">
        <v>14</v>
      </c>
      <c r="F70" s="11">
        <f>B70*D70</f>
        <v>693.6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1.26</v>
      </c>
      <c r="E73" t="s">
        <v>14</v>
      </c>
      <c r="F73" s="11">
        <f>B73*D73</f>
        <v>4369.68</v>
      </c>
    </row>
    <row r="74" spans="1:6" ht="12.75">
      <c r="A74" s="4" t="s">
        <v>29</v>
      </c>
      <c r="F74" s="31">
        <f>F70+F73</f>
        <v>5063.280000000001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2.6</v>
      </c>
      <c r="E77" t="s">
        <v>14</v>
      </c>
      <c r="F77" s="11">
        <f>B77*D77</f>
        <v>9016.800000000001</v>
      </c>
    </row>
    <row r="78" spans="1:6" ht="12.75">
      <c r="A78" s="4" t="s">
        <v>31</v>
      </c>
      <c r="F78" s="8">
        <f>SUM(F77)</f>
        <v>9016.800000000001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59745.71831397184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3465.2516622103667</v>
      </c>
    </row>
    <row r="82" spans="1:6" ht="12.75">
      <c r="A82" s="1"/>
      <c r="B82" s="35" t="s">
        <v>126</v>
      </c>
      <c r="C82" s="35"/>
      <c r="D82" s="1"/>
      <c r="E82" s="52"/>
      <c r="F82" s="53">
        <v>5468.16</v>
      </c>
    </row>
    <row r="83" spans="1:6" ht="12.75">
      <c r="A83" s="1"/>
      <c r="B83" s="35" t="s">
        <v>127</v>
      </c>
      <c r="C83" s="35"/>
      <c r="D83" s="1"/>
      <c r="E83" s="52"/>
      <c r="F83" s="53">
        <v>422.29</v>
      </c>
    </row>
    <row r="84" spans="1:6" ht="12.75">
      <c r="A84" s="1"/>
      <c r="B84" s="35" t="s">
        <v>128</v>
      </c>
      <c r="C84" s="35"/>
      <c r="D84" s="1"/>
      <c r="E84" s="52"/>
      <c r="F84" s="53">
        <v>2333.17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71434.5899761822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44743</v>
      </c>
      <c r="C87" s="39">
        <v>-734773</v>
      </c>
      <c r="D87" s="43">
        <f>F44</f>
        <v>52416.85</v>
      </c>
      <c r="E87" s="43">
        <f>F85</f>
        <v>71434.5899761822</v>
      </c>
      <c r="F87" s="44">
        <f>C87+D87-E87</f>
        <v>-753790.7399761822</v>
      </c>
    </row>
    <row r="89" spans="1:6" ht="13.5" thickBot="1">
      <c r="A89" t="s">
        <v>110</v>
      </c>
      <c r="C89" s="48">
        <v>44743</v>
      </c>
      <c r="D89" s="8" t="s">
        <v>111</v>
      </c>
      <c r="E89" s="48">
        <v>44773</v>
      </c>
      <c r="F89" t="s">
        <v>112</v>
      </c>
    </row>
    <row r="90" spans="1:7" ht="13.5" thickBot="1">
      <c r="A90" t="s">
        <v>113</v>
      </c>
      <c r="F90" s="49">
        <f>E87</f>
        <v>71434.5899761822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2020-09-12T14:12:53Z</cp:lastPrinted>
  <dcterms:created xsi:type="dcterms:W3CDTF">2008-08-18T07:30:19Z</dcterms:created>
  <dcterms:modified xsi:type="dcterms:W3CDTF">2022-09-28T12:54:58Z</dcterms:modified>
  <cp:category/>
  <cp:version/>
  <cp:contentType/>
  <cp:contentStatus/>
</cp:coreProperties>
</file>