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<sst xmlns="http://schemas.openxmlformats.org/spreadsheetml/2006/main" count="176" uniqueCount="151">
  <si>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</si>
  <si>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</si>
  <si>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</si>
  <si>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</si>
  <si>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</si>
  <si>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</si>
  <si>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</si>
  <si>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</si>
  <si>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</si>
  <si>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</si>
  <si>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</si>
  <si>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</si>
  <si>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</si>
  <si>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</si>
  <si>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</si>
  <si>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</si>
  <si>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</si>
  <si>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</si>
  <si>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</si>
  <si>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</si>
  <si>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</si>
  <si>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</si>
  <si>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</si>
  <si>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</si>
  <si>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</si>
  <si>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</si>
  <si>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</si>
  <si>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</si>
  <si>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</si>
  <si>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</si>
  <si>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</si>
  <si>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</si>
  <si>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</si>
  <si>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</si>
  <si>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</si>
  <si>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</si>
  <si>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</si>
  <si>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</si>
  <si>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</si>
  <si>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</si>
  <si>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</si>
  <si>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</si>
  <si>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</si>
  <si>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</si>
  <si>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</si>
  <si>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</si>
  <si>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</si>
  <si>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</si>
  <si>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</si>
  <si>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</si>
  <si>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</si>
  <si>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</si>
  <si>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</si>
  <si>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</si>
  <si>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</si>
  <si>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</si>
  <si>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</si>
  <si>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</si>
  <si>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</si>
  <si>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</si>
  <si>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</si>
  <si>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</si>
  <si>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</si>
  <si>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</si>
  <si>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</si>
  <si>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</si>
  <si>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</si>
  <si>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</si>
  <si>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</si>
  <si>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</si>
  <si>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</si>
  <si>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</si>
  <si>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</si>
  <si>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</si>
  <si>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</si>
  <si>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</si>
  <si>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</si>
  <si>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</si>
  <si>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</si>
  <si>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</si>
  <si>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</si>
  <si>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</si>
  <si>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</si>
  <si>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</si>
  <si>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</si>
  <si>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</si>
  <si>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</si>
  <si>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</si>
  <si>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</si>
  <si>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</si>
  <si>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</si>
  <si>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</si>
  <si>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</si>
  <si>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</si>
  <si>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</si>
  <si>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</si>
  <si>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</si>
  <si>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</si>
  <si>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</si>
  <si>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</si>
  <si>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</si>
  <si>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</si>
  <si>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</si>
  <si>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</si>
  <si>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</si>
  <si>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</si>
  <si>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</si>
  <si>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</si>
  <si>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</si>
  <si>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</si>
  <si>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</si>
  <si>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</si>
  <si>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</si>
  <si>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</si>
  <si>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</si>
  <si>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</si>
  <si>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</si>
  <si>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</si>
  <si>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</si>
  <si>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</si>
  <si>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</si>
  <si>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</si>
  <si>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</si>
  <si>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</si>
  <si>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</si>
  <si>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</si>
  <si>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</si>
  <si>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</si>
  <si>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</si>
  <si>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</si>
  <si>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</si>
  <si>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</si>
  <si>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</si>
  <si>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</si>
  <si>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</si>
  <si>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Страховка</t>
  </si>
  <si>
    <t>мая</t>
  </si>
  <si>
    <t>за   май  2022 г.</t>
  </si>
  <si>
    <t>ост.на 01.06</t>
  </si>
  <si>
    <t>2022 г.</t>
  </si>
  <si>
    <t>смена вентиля д 15 (2шт) эл.уз.</t>
  </si>
  <si>
    <t>вентиль д 15</t>
  </si>
  <si>
    <t>2шт</t>
  </si>
  <si>
    <t xml:space="preserve">покраска контейнерных баков </t>
  </si>
  <si>
    <t>6,5кг</t>
  </si>
  <si>
    <t>кисть</t>
  </si>
  <si>
    <t>валик</t>
  </si>
  <si>
    <t>1шт</t>
  </si>
  <si>
    <t>краска серая</t>
  </si>
  <si>
    <t>смена выключателя (1шт) т.п.</t>
  </si>
  <si>
    <t>выключатель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</si>
</sst>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5</v>
      </c>
      <c r="K1" t="s">
        <v>68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136</v>
      </c>
      <c r="G4" s="8" t="s">
        <v>139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4.6</v>
      </c>
      <c r="M20" s="33">
        <f>SUM(M6:M19)</f>
        <v>959.3141208000001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f>2*0.81</f>
        <v>1.62</v>
      </c>
      <c r="M24" s="32">
        <f aca="true" t="shared" si="1" ref="M24:M36">L24*160.174*1.302*1.15</f>
        <v>388.522218924</v>
      </c>
    </row>
    <row r="25" spans="1:13" ht="12.75">
      <c r="A25" t="s">
        <v>110</v>
      </c>
      <c r="J25" s="20">
        <v>2</v>
      </c>
      <c r="K25" s="20" t="s">
        <v>143</v>
      </c>
      <c r="L25" s="46">
        <v>9.87</v>
      </c>
      <c r="M25" s="32">
        <f t="shared" si="1"/>
        <v>2367.1075930739994</v>
      </c>
    </row>
    <row r="26" spans="1:13" ht="12.75">
      <c r="A26" t="s">
        <v>111</v>
      </c>
      <c r="J26" s="20">
        <v>3</v>
      </c>
      <c r="K26" s="20" t="s">
        <v>149</v>
      </c>
      <c r="L26" s="46">
        <v>0.24</v>
      </c>
      <c r="M26" s="32">
        <f t="shared" si="1"/>
        <v>57.558847248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11.729999999999999</v>
      </c>
      <c r="M37" s="33">
        <f>SUM(M24:M36)</f>
        <v>2813.188659245999</v>
      </c>
    </row>
    <row r="38" ht="12.75">
      <c r="K38" s="1" t="s">
        <v>55</v>
      </c>
    </row>
    <row r="39" spans="1:13" ht="12.75">
      <c r="A39" s="2" t="s">
        <v>6</v>
      </c>
      <c r="F39" s="11">
        <v>85775.24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69583.2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0.8112271093616292</v>
      </c>
      <c r="J41" s="20">
        <v>1</v>
      </c>
      <c r="K41" s="20" t="s">
        <v>141</v>
      </c>
      <c r="L41" s="25" t="s">
        <v>142</v>
      </c>
      <c r="M41" s="25">
        <f>2*338</f>
        <v>676</v>
      </c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 t="s">
        <v>148</v>
      </c>
      <c r="L42" s="25" t="s">
        <v>144</v>
      </c>
      <c r="M42" s="25">
        <f>6.5*321.5</f>
        <v>2089.75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70788.2</v>
      </c>
      <c r="J43" s="20">
        <v>3</v>
      </c>
      <c r="K43" s="20" t="s">
        <v>145</v>
      </c>
      <c r="L43" s="25" t="s">
        <v>142</v>
      </c>
      <c r="M43" s="25">
        <f>2*151.98</f>
        <v>303.96</v>
      </c>
    </row>
    <row r="44" spans="10:13" ht="12.75">
      <c r="J44" s="20">
        <v>4</v>
      </c>
      <c r="K44" s="20" t="s">
        <v>146</v>
      </c>
      <c r="L44" s="25" t="s">
        <v>147</v>
      </c>
      <c r="M44" s="25">
        <v>204.43</v>
      </c>
    </row>
    <row r="45" spans="2:13" ht="12.75">
      <c r="B45" s="1" t="s">
        <v>10</v>
      </c>
      <c r="C45" s="1"/>
      <c r="J45" s="20">
        <v>5</v>
      </c>
      <c r="K45" s="20" t="s">
        <v>150</v>
      </c>
      <c r="L45" s="25" t="s">
        <v>147</v>
      </c>
      <c r="M45" s="25">
        <v>71.27</v>
      </c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(3744+3931.27)*1.302</f>
        <v>9993.20154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(3873+4236)*1.302</f>
        <v>10557.918</v>
      </c>
      <c r="J49" s="20">
        <v>9</v>
      </c>
      <c r="K49" s="20"/>
      <c r="L49" s="25"/>
      <c r="M49" s="25"/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20551.11954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</f>
        <v>12610</v>
      </c>
      <c r="J57" s="20">
        <v>17</v>
      </c>
      <c r="K57" s="20"/>
      <c r="L57" s="25"/>
      <c r="M57" s="25"/>
    </row>
    <row r="58" spans="1:13" ht="12.75">
      <c r="A58" s="62" t="s">
        <v>135</v>
      </c>
      <c r="B58" s="62"/>
      <c r="C58" s="62"/>
      <c r="D58" s="56"/>
      <c r="E58" s="53"/>
      <c r="F58" s="57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3">
        <f>SUM(M41:M59)</f>
        <v>3345.41</v>
      </c>
    </row>
    <row r="61" spans="1:6" ht="12.75">
      <c r="A61" t="s">
        <v>18</v>
      </c>
      <c r="C61">
        <v>302810</v>
      </c>
      <c r="D61">
        <v>224780.6</v>
      </c>
      <c r="E61">
        <v>4305.3</v>
      </c>
      <c r="F61" s="34">
        <f>C61/D61*E61</f>
        <v>5799.823886047106</v>
      </c>
    </row>
    <row r="62" spans="1:6" ht="12.75">
      <c r="A62" t="s">
        <v>19</v>
      </c>
      <c r="F62" s="34">
        <f>M20</f>
        <v>959.3141208000001</v>
      </c>
    </row>
    <row r="63" spans="1:6" ht="12.75">
      <c r="A63" t="s">
        <v>20</v>
      </c>
      <c r="F63" s="11">
        <f>M37</f>
        <v>2813.188659245999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3345.41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0.33</v>
      </c>
      <c r="E68" t="s">
        <v>14</v>
      </c>
      <c r="F68" s="11">
        <f>B68*D68</f>
        <v>1420.749</v>
      </c>
    </row>
    <row r="69" spans="1:7" ht="12.75">
      <c r="A69" s="53" t="s">
        <v>81</v>
      </c>
      <c r="B69" s="53"/>
      <c r="C69" s="53"/>
      <c r="D69" s="58"/>
      <c r="E69" s="53"/>
      <c r="F69" s="58">
        <v>0</v>
      </c>
      <c r="G69" s="53"/>
    </row>
    <row r="70" spans="1:6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14338.485666093104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0.24</v>
      </c>
      <c r="E73" t="s">
        <v>14</v>
      </c>
      <c r="F73" s="11">
        <f>B73*D73</f>
        <v>1033.272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1.53</v>
      </c>
      <c r="E76" t="s">
        <v>14</v>
      </c>
      <c r="F76" s="11">
        <f>B76*D76</f>
        <v>6587.109</v>
      </c>
    </row>
    <row r="77" spans="1:6" ht="12.75">
      <c r="A77" s="4" t="s">
        <v>63</v>
      </c>
      <c r="F77" s="31">
        <f>F73+F76</f>
        <v>7620.381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2.41</v>
      </c>
      <c r="E80" t="s">
        <v>14</v>
      </c>
      <c r="F80" s="11">
        <f>B80*D80</f>
        <v>10375.773000000001</v>
      </c>
    </row>
    <row r="81" spans="1:9" ht="12.75">
      <c r="A81" s="4" t="s">
        <v>66</v>
      </c>
      <c r="B81" s="1"/>
      <c r="F81" s="31">
        <f>SUM(F80)</f>
        <v>10375.773000000001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65495.759206093106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3798.7540339534</v>
      </c>
    </row>
    <row r="85" spans="1:6" ht="12.75">
      <c r="A85" s="1"/>
      <c r="B85" s="36" t="s">
        <v>131</v>
      </c>
      <c r="C85" s="36"/>
      <c r="D85" s="1"/>
      <c r="E85" s="54"/>
      <c r="F85" s="55">
        <v>4892.04</v>
      </c>
    </row>
    <row r="86" spans="1:6" ht="12.75">
      <c r="A86" s="1"/>
      <c r="B86" s="36" t="s">
        <v>132</v>
      </c>
      <c r="C86" s="36"/>
      <c r="D86" s="1"/>
      <c r="E86" s="54"/>
      <c r="F86" s="55">
        <v>430.37</v>
      </c>
    </row>
    <row r="87" spans="1:6" ht="12.75">
      <c r="A87" s="1"/>
      <c r="B87" s="36" t="s">
        <v>133</v>
      </c>
      <c r="C87" s="36"/>
      <c r="D87" s="1"/>
      <c r="E87" s="54"/>
      <c r="F87" s="55">
        <f>2535.35+450.82</f>
        <v>2986.17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77603.0932400465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138</v>
      </c>
    </row>
    <row r="90" spans="1:6" ht="12.75">
      <c r="A90" s="13"/>
      <c r="B90" s="39">
        <v>44682</v>
      </c>
      <c r="C90" s="40">
        <v>81680</v>
      </c>
      <c r="D90" s="42">
        <f>F43</f>
        <v>70788.2</v>
      </c>
      <c r="E90" s="42">
        <f>F88</f>
        <v>77603.0932400465</v>
      </c>
      <c r="F90" s="43">
        <f>C90+D90-E90</f>
        <v>74865.10675995352</v>
      </c>
    </row>
    <row r="92" spans="1:6" ht="13.5" thickBot="1">
      <c r="A92" t="s">
        <v>115</v>
      </c>
      <c r="C92" s="50">
        <v>44682</v>
      </c>
      <c r="D92" s="8" t="s">
        <v>116</v>
      </c>
      <c r="E92" s="50">
        <v>44712</v>
      </c>
      <c r="F92" t="s">
        <v>117</v>
      </c>
    </row>
    <row r="93" spans="1:7" ht="13.5" thickBot="1">
      <c r="A93" t="s">
        <v>118</v>
      </c>
      <c r="F93" s="51">
        <f>E90</f>
        <v>77603.0932400465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2022-07-27T08:07:58Z</dcterms:modified>
  <cp:category/>
  <cp:version/>
  <cp:contentType/>
  <cp:contentStatus/>
</cp:coreProperties>
</file>