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<sst xmlns="http://schemas.openxmlformats.org/spreadsheetml/2006/main" count="159" uniqueCount="136">
  <si>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</si>
  <si>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</si>
  <si>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</si>
  <si>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</si>
  <si>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</si>
  <si>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</si>
  <si>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</si>
  <si>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</si>
  <si>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</si>
  <si>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</si>
  <si>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</si>
  <si>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</si>
  <si>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</si>
  <si>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</si>
  <si>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</si>
  <si>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</si>
  <si>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</si>
  <si>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</si>
  <si>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</si>
  <si>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</si>
  <si>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</si>
  <si>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</si>
  <si>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</si>
  <si>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</si>
  <si>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</si>
  <si>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</si>
  <si>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</si>
  <si>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</si>
  <si>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</si>
  <si>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</si>
  <si>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</si>
  <si>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</si>
  <si>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</si>
  <si>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</si>
  <si>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</si>
  <si>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</si>
  <si>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</si>
  <si>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</si>
  <si>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</si>
  <si>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</si>
  <si>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</si>
  <si>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</si>
  <si>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</si>
  <si>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</si>
  <si>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</si>
  <si>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</si>
  <si>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</si>
  <si>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</si>
  <si>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</si>
  <si>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</si>
  <si>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</si>
  <si>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</si>
  <si>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</si>
  <si>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</si>
  <si>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</si>
  <si>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</si>
  <si>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</si>
  <si>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</si>
  <si>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</si>
  <si>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</si>
  <si>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</si>
  <si>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</si>
  <si>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</si>
  <si>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</si>
  <si>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</si>
  <si>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</si>
  <si>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</si>
  <si>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</si>
  <si>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</si>
  <si>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</si>
  <si>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</si>
  <si>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</si>
  <si>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</si>
  <si>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</si>
  <si>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</si>
  <si>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</si>
  <si>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</si>
  <si>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</si>
  <si>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</si>
  <si>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</si>
  <si>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</si>
  <si>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</si>
  <si>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</si>
  <si>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</si>
  <si>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</si>
  <si>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</si>
  <si>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</si>
  <si>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</si>
  <si>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</si>
  <si>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</si>
  <si>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</si>
  <si>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</si>
  <si>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</si>
  <si>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</si>
  <si>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</si>
  <si>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</si>
  <si>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</si>
  <si>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</si>
  <si>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</si>
  <si>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</si>
  <si>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</si>
  <si>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</si>
  <si>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</si>
  <si>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</si>
  <si>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</si>
  <si>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</si>
  <si>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</si>
  <si>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</si>
  <si>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</si>
  <si>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</si>
  <si>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</si>
  <si>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</si>
  <si>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</si>
  <si>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</si>
  <si>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</si>
  <si>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</si>
  <si>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</si>
  <si>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</si>
  <si>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</si>
  <si>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</si>
  <si>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</si>
  <si>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</si>
  <si>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</si>
  <si>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</si>
  <si>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</si>
  <si>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</si>
  <si>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</si>
  <si>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</si>
  <si>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</si>
  <si>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</si>
  <si>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</si>
  <si>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</si>
  <si>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 xml:space="preserve"> </t>
  </si>
  <si>
    <t>августа</t>
  </si>
  <si>
    <t>за   август  2022 г.</t>
  </si>
  <si>
    <t>ост.на 01.09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</si>
</sst>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64" sqref="D64:D76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3">
        <v>4</v>
      </c>
      <c r="K27" s="20"/>
      <c r="L27" s="25"/>
      <c r="M27" s="32">
        <f>L27*160.174*1.302*1.15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32">
        <f>L28*160.174*1.302*1.15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3">
        <f>SUM(M24:M26)</f>
        <v>0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1"/>
      <c r="L36" s="23"/>
      <c r="M36" s="23"/>
    </row>
    <row r="37" spans="10:13" ht="12.75">
      <c r="J37" s="25">
        <v>5</v>
      </c>
      <c r="K37" s="41"/>
      <c r="L37" s="25"/>
      <c r="M37" s="25"/>
    </row>
    <row r="38" spans="2:13" ht="12.75">
      <c r="B38" s="1" t="s">
        <v>5</v>
      </c>
      <c r="C38" s="1"/>
      <c r="J38" s="25">
        <v>6</v>
      </c>
      <c r="K38" s="41"/>
      <c r="L38" s="25"/>
      <c r="M38" s="25"/>
    </row>
    <row r="39" spans="10:13" ht="12.75">
      <c r="J39" s="25">
        <v>7</v>
      </c>
      <c r="K39" s="41"/>
      <c r="L39" s="25"/>
      <c r="M39" s="25"/>
    </row>
    <row r="40" spans="1:13" ht="12.75">
      <c r="A40" s="2" t="s">
        <v>6</v>
      </c>
      <c r="F40" s="11">
        <v>4106.41</v>
      </c>
      <c r="J40" s="25">
        <v>8</v>
      </c>
      <c r="K40" s="41"/>
      <c r="L40" s="25"/>
      <c r="M40" s="25"/>
    </row>
    <row r="41" spans="1:13" ht="12.75">
      <c r="A41" t="s">
        <v>7</v>
      </c>
      <c r="F41" s="5">
        <v>3201.7</v>
      </c>
      <c r="J41" s="25">
        <v>9</v>
      </c>
      <c r="K41" s="41"/>
      <c r="L41" s="25"/>
      <c r="M41" s="25"/>
    </row>
    <row r="42" spans="2:13" ht="12.75">
      <c r="B42" t="s">
        <v>8</v>
      </c>
      <c r="F42" s="9" t="s">
        <v>132</v>
      </c>
      <c r="J42" s="25">
        <v>10</v>
      </c>
      <c r="K42" s="41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3201.7</v>
      </c>
      <c r="J43" s="20"/>
      <c r="K43" s="20"/>
      <c r="L43" s="30" t="s">
        <v>65</v>
      </c>
      <c r="M43" s="33">
        <f>SUM(M33:M42)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E33*3.8*3</f>
        <v>3181.74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3181.74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305312</v>
      </c>
      <c r="D57">
        <v>222535.4</v>
      </c>
      <c r="E57">
        <v>279.1</v>
      </c>
      <c r="F57" s="34">
        <f>C57/D57*E57</f>
        <v>382.91696152612127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M29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0.47</v>
      </c>
      <c r="E64" t="s">
        <v>14</v>
      </c>
      <c r="F64" s="11">
        <f>B64*D64</f>
        <v>131.177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514.0939615261212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</v>
      </c>
      <c r="E69" t="s">
        <v>14</v>
      </c>
      <c r="F69" s="11">
        <f>B69*D69</f>
        <v>55.82000000000001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1.29</v>
      </c>
      <c r="E72" t="s">
        <v>14</v>
      </c>
      <c r="F72" s="11">
        <f>B72*D72</f>
        <v>360.03900000000004</v>
      </c>
    </row>
    <row r="73" spans="1:6" ht="12.75">
      <c r="A73" s="4" t="s">
        <v>29</v>
      </c>
      <c r="F73" s="31">
        <f>F69+F72</f>
        <v>415.85900000000004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2.8</v>
      </c>
      <c r="E76" t="s">
        <v>14</v>
      </c>
      <c r="F76" s="11">
        <f>B76*D76</f>
        <v>781.48</v>
      </c>
    </row>
    <row r="77" spans="1:6" ht="12.75">
      <c r="A77" s="4" t="s">
        <v>32</v>
      </c>
      <c r="F77" s="31">
        <f>SUM(F76)</f>
        <v>781.48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4893.172961526121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283.804031768515</v>
      </c>
    </row>
    <row r="81" spans="1:6" ht="12.75">
      <c r="A81" s="1"/>
      <c r="B81" s="35" t="s">
        <v>128</v>
      </c>
      <c r="C81" s="35"/>
      <c r="D81" s="1"/>
      <c r="E81" s="52"/>
      <c r="F81" s="53">
        <v>112.14</v>
      </c>
    </row>
    <row r="82" spans="1:6" ht="12.75">
      <c r="A82" s="1"/>
      <c r="B82" s="35" t="s">
        <v>129</v>
      </c>
      <c r="C82" s="35"/>
      <c r="D82" s="1"/>
      <c r="E82" s="52"/>
      <c r="F82" s="53">
        <f>2*100.48</f>
        <v>200.96</v>
      </c>
    </row>
    <row r="83" spans="1:6" ht="12.75">
      <c r="A83" s="1"/>
      <c r="B83" s="35" t="s">
        <v>130</v>
      </c>
      <c r="C83" s="35"/>
      <c r="D83" s="1"/>
      <c r="E83" s="52"/>
      <c r="F83" s="53">
        <f>3*16.75</f>
        <v>50.25</v>
      </c>
    </row>
    <row r="84" spans="1:9" ht="15">
      <c r="A84" s="12" t="s">
        <v>35</v>
      </c>
      <c r="B84" s="12"/>
      <c r="C84" s="3"/>
      <c r="D84" s="12"/>
      <c r="E84" s="12"/>
      <c r="F84" s="42">
        <f>F79+F80+F81+F82+F83</f>
        <v>5540.326993294637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135</v>
      </c>
    </row>
    <row r="86" spans="1:6" ht="12.75">
      <c r="A86" s="13"/>
      <c r="B86" s="38">
        <v>44774</v>
      </c>
      <c r="C86" s="39">
        <v>-66003</v>
      </c>
      <c r="D86" s="43">
        <f>F43</f>
        <v>3201.7</v>
      </c>
      <c r="E86" s="43">
        <f>F84</f>
        <v>5540.326993294637</v>
      </c>
      <c r="F86" s="44">
        <f>C86+D86-E86</f>
        <v>-68341.62699329465</v>
      </c>
    </row>
    <row r="88" spans="1:6" ht="13.5" thickBot="1">
      <c r="A88" t="s">
        <v>111</v>
      </c>
      <c r="C88" s="48">
        <v>44774</v>
      </c>
      <c r="D88" s="8" t="s">
        <v>112</v>
      </c>
      <c r="E88" s="48">
        <v>44804</v>
      </c>
      <c r="F88" t="s">
        <v>113</v>
      </c>
    </row>
    <row r="89" spans="1:7" ht="13.5" thickBot="1">
      <c r="A89" t="s">
        <v>114</v>
      </c>
      <c r="F89" s="49">
        <f>E86</f>
        <v>5540.326993294637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2017-08-21T12:49:46Z</cp:lastPrinted>
  <dcterms:created xsi:type="dcterms:W3CDTF">2008-08-18T07:30:19Z</dcterms:created>
  <dcterms:modified xsi:type="dcterms:W3CDTF">2022-11-10T10:47:10Z</dcterms:modified>
  <cp:category/>
  <cp:version/>
  <cp:contentType/>
  <cp:contentStatus/>
</cp:coreProperties>
</file>