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<sst xmlns="http://schemas.openxmlformats.org/spreadsheetml/2006/main" count="160" uniqueCount="137">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</sst>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A66" sqref="A66:F6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11</v>
      </c>
      <c r="E2" s="61">
        <v>12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1.81</v>
      </c>
      <c r="M6" s="48">
        <f>L6*160.174*1.302</f>
        <v>377.46925188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2.51</v>
      </c>
      <c r="M11" s="48">
        <f t="shared" si="0"/>
        <v>523.45183548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3.08</v>
      </c>
      <c r="M14" s="48">
        <f t="shared" si="0"/>
        <v>642.3233678400001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1.25</v>
      </c>
      <c r="M16" s="48">
        <f t="shared" si="0"/>
        <v>260.68318500000004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16.97</v>
      </c>
      <c r="M20" s="34">
        <f>SUM(M6:M19)</f>
        <v>3539.03491956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v>39989.14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38236.77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0.9561788525584696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38236.77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33"/>
    </row>
    <row r="46" spans="2:13" ht="12.75">
      <c r="B46" s="1" t="s">
        <v>11</v>
      </c>
      <c r="C46" s="1"/>
      <c r="J46" s="23">
        <v>9</v>
      </c>
      <c r="K46" s="43"/>
      <c r="L46" s="23"/>
      <c r="M46" s="33"/>
    </row>
    <row r="47" spans="10:13" ht="12.75">
      <c r="J47" s="23">
        <v>10</v>
      </c>
      <c r="K47" s="43"/>
      <c r="L47" s="23"/>
      <c r="M47" s="3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33"/>
    </row>
    <row r="49" spans="1:13" ht="12.75">
      <c r="A49" t="s">
        <v>13</v>
      </c>
      <c r="F49" s="11">
        <f>E34*3.8</f>
        <v>2644.7999999999997</v>
      </c>
      <c r="J49" s="23">
        <v>12</v>
      </c>
      <c r="K49" s="43"/>
      <c r="L49" s="23"/>
      <c r="M49" s="33"/>
    </row>
    <row r="50" spans="1:13" ht="12.75">
      <c r="A50" s="6" t="s">
        <v>16</v>
      </c>
      <c r="F50" s="5">
        <f>2000*1.302</f>
        <v>2604</v>
      </c>
      <c r="J50" s="23">
        <v>13</v>
      </c>
      <c r="K50" s="43"/>
      <c r="L50" s="23"/>
      <c r="M50" s="33"/>
    </row>
    <row r="51" spans="1:13" ht="12.75">
      <c r="A51" s="57" t="s">
        <v>84</v>
      </c>
      <c r="B51" s="50"/>
      <c r="C51" s="50"/>
      <c r="D51" s="50"/>
      <c r="E51" s="58">
        <v>0.81</v>
      </c>
      <c r="F51" s="58">
        <f>E51*E33</f>
        <v>1065.15</v>
      </c>
      <c r="J51" s="23">
        <v>14</v>
      </c>
      <c r="K51" s="43"/>
      <c r="L51" s="23"/>
      <c r="M51" s="33"/>
    </row>
    <row r="52" spans="1:13" ht="12.75">
      <c r="A52" s="4" t="s">
        <v>34</v>
      </c>
      <c r="F52" s="32">
        <f>F49+F50+F51</f>
        <v>6313.949999999999</v>
      </c>
      <c r="J52" s="23">
        <v>15</v>
      </c>
      <c r="K52" s="43"/>
      <c r="L52" s="23"/>
      <c r="M52" s="23"/>
    </row>
    <row r="53" spans="1:13" ht="12.75">
      <c r="A53" s="4" t="s">
        <v>17</v>
      </c>
      <c r="J53" s="23">
        <v>16</v>
      </c>
      <c r="K53" s="43"/>
      <c r="L53" s="23"/>
      <c r="M53" s="23"/>
    </row>
    <row r="54" spans="1:13" ht="12.75">
      <c r="A54" t="s">
        <v>75</v>
      </c>
      <c r="D54" s="5">
        <v>0</v>
      </c>
      <c r="E54" t="s">
        <v>15</v>
      </c>
      <c r="F54" s="11">
        <f>E33*D54</f>
        <v>0</v>
      </c>
      <c r="J54" s="23">
        <v>17</v>
      </c>
      <c r="K54" s="43"/>
      <c r="L54" s="23"/>
      <c r="M54" s="23"/>
    </row>
    <row r="55" spans="1:13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  <c r="J55" s="20"/>
      <c r="K55" s="20"/>
      <c r="L55" s="31" t="s">
        <v>65</v>
      </c>
      <c r="M55" s="34">
        <f>SUM(M38:M54)</f>
        <v>0</v>
      </c>
    </row>
    <row r="56" spans="1:6" ht="12.75">
      <c r="A56" s="4" t="s">
        <v>18</v>
      </c>
      <c r="B56" s="10"/>
      <c r="C56" s="10"/>
      <c r="F56" s="32">
        <f>SUM(F54:F55)</f>
        <v>348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599363</v>
      </c>
      <c r="D58">
        <v>222535.4</v>
      </c>
      <c r="E58">
        <v>1315</v>
      </c>
      <c r="F58" s="36">
        <f>C58/D58*E58</f>
        <v>3541.7391794743667</v>
      </c>
    </row>
    <row r="59" spans="1:6" ht="12.75">
      <c r="A59" t="s">
        <v>21</v>
      </c>
      <c r="F59" s="36">
        <f>M20</f>
        <v>3539.03491956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f>0*600*1.302</f>
        <v>0</v>
      </c>
    </row>
    <row r="62" spans="1:6" ht="12.75">
      <c r="A62" t="s">
        <v>23</v>
      </c>
      <c r="F62" s="11">
        <f>M55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0.48</v>
      </c>
      <c r="E65" t="s">
        <v>15</v>
      </c>
      <c r="F65" s="11">
        <f>B65*D65</f>
        <v>631.1999999999999</v>
      </c>
    </row>
    <row r="66" spans="1:6" ht="12.75">
      <c r="A66" s="62" t="s">
        <v>76</v>
      </c>
      <c r="B66" s="62"/>
      <c r="C66" s="62"/>
      <c r="D66" s="63"/>
      <c r="E66" s="62"/>
      <c r="F66" s="63">
        <v>3945</v>
      </c>
    </row>
    <row r="67" spans="1:6" ht="12.75">
      <c r="A67" s="50" t="s">
        <v>85</v>
      </c>
      <c r="B67" s="50"/>
      <c r="C67" s="50"/>
      <c r="D67" s="56">
        <v>0.68</v>
      </c>
      <c r="E67" s="50"/>
      <c r="F67" s="56">
        <f>D67*E33</f>
        <v>894.2</v>
      </c>
    </row>
    <row r="68" spans="1:6" ht="12.75">
      <c r="A68" s="4" t="s">
        <v>26</v>
      </c>
      <c r="B68" s="10"/>
      <c r="C68" s="10"/>
      <c r="F68" s="32">
        <f>SUM(F58:F67)</f>
        <v>12551.174099034368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0.4</v>
      </c>
      <c r="E70" t="s">
        <v>15</v>
      </c>
      <c r="F70" s="11">
        <f>B70*D70</f>
        <v>526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5.17</v>
      </c>
      <c r="E73" t="s">
        <v>15</v>
      </c>
      <c r="F73" s="11">
        <f>B73*D73</f>
        <v>6798.55</v>
      </c>
    </row>
    <row r="74" spans="1:6" ht="12.75">
      <c r="A74" s="4" t="s">
        <v>30</v>
      </c>
      <c r="F74" s="32">
        <f>F70+F73</f>
        <v>7324.55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5.3</v>
      </c>
      <c r="E77" t="s">
        <v>15</v>
      </c>
      <c r="F77" s="11">
        <f>B77*D77</f>
        <v>6969.5</v>
      </c>
    </row>
    <row r="78" spans="1:6" ht="12.75">
      <c r="A78" s="4" t="s">
        <v>32</v>
      </c>
      <c r="F78" s="8">
        <f>SUM(F77)</f>
        <v>6969.5</v>
      </c>
    </row>
    <row r="79" spans="1:6" ht="12.75">
      <c r="A79" s="59" t="s">
        <v>79</v>
      </c>
      <c r="B79" s="50"/>
      <c r="C79" s="50"/>
      <c r="D79" s="58">
        <v>2.12</v>
      </c>
      <c r="E79" s="50"/>
      <c r="F79" s="60">
        <f>D79*E33</f>
        <v>2787.8</v>
      </c>
    </row>
    <row r="80" spans="1:6" ht="12.75">
      <c r="A80" s="1" t="s">
        <v>33</v>
      </c>
      <c r="B80" s="1"/>
      <c r="F80" s="32">
        <f>F52+F56+F68+F74+F78+F79</f>
        <v>36294.97409903437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2105.108497743993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f>0+2071.92</f>
        <v>2071.92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f>77.76+76.14</f>
        <v>153.9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f>426.49+463.65</f>
        <v>890.14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41516.04259677836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45231</v>
      </c>
      <c r="C87" s="41">
        <v>203798</v>
      </c>
      <c r="D87" s="45">
        <f>F44</f>
        <v>38236.77</v>
      </c>
      <c r="E87" s="45">
        <f>F85</f>
        <v>41516.04259677836</v>
      </c>
      <c r="F87" s="46">
        <f>C87+D87-E87</f>
        <v>200518.72740322162</v>
      </c>
    </row>
    <row r="89" spans="1:6" ht="13.5" thickBot="1">
      <c r="A89" t="s">
        <v>112</v>
      </c>
      <c r="C89" s="52" t="s">
        <v>134</v>
      </c>
      <c r="D89" s="8" t="s">
        <v>113</v>
      </c>
      <c r="E89" s="52">
        <v>44926</v>
      </c>
      <c r="F89" t="s">
        <v>114</v>
      </c>
    </row>
    <row r="90" spans="1:7" ht="13.5" thickBot="1">
      <c r="A90" t="s">
        <v>115</v>
      </c>
      <c r="F90" s="53">
        <f>E87</f>
        <v>41516.04259677836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2023-01-12T16:51:41Z</cp:lastPrinted>
  <dcterms:created xsi:type="dcterms:W3CDTF">2008-08-18T07:30:19Z</dcterms:created>
  <dcterms:modified xsi:type="dcterms:W3CDTF">2023-03-16T10:36:32Z</dcterms:modified>
  <cp:category/>
  <cp:version/>
  <cp:contentType/>
  <cp:contentStatus/>
</cp:coreProperties>
</file>