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<sst xmlns="http://schemas.openxmlformats.org/spreadsheetml/2006/main" count="28" uniqueCount="28">
  <si>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</si>
  <si>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</si>
  <si>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</si>
  <si>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</si>
  <si>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</si>
  <si>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</si>
  <si>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</si>
  <si>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</si>
  <si>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</si>
  <si>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</si>
  <si>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</si>
  <si>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</si>
  <si>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</si>
  <si>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</si>
  <si>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</si>
  <si>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</si>
  <si>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</si>
  <si>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</si>
  <si>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</si>
  <si>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</si>
  <si>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</si>
  <si>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д.24</t>
  </si>
  <si>
    <t>на 01.01.22</t>
  </si>
  <si>
    <t>март-апрель</t>
  </si>
  <si>
    <t>январь-февраль</t>
  </si>
  <si>
    <t xml:space="preserve">август 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</si>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</sst>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4">
      <selection activeCell="P19" sqref="P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25390625" style="0" customWidth="1"/>
    <col min="7" max="7" width="8.75390625" style="0" customWidth="1"/>
    <col min="8" max="8" width="10.25390625" style="0" customWidth="1"/>
    <col min="9" max="9" width="7.75390625" style="0" customWidth="1"/>
    <col min="10" max="10" width="7.25390625" style="0" customWidth="1"/>
    <col min="15" max="15" width="8.00390625" style="0" customWidth="1"/>
  </cols>
  <sheetData>
    <row r="2" spans="3:11" ht="12.75">
      <c r="C2" s="1"/>
      <c r="D2" s="1" t="s">
        <v>21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9" t="s">
        <v>14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29"/>
      <c r="I6" s="30"/>
      <c r="J6" s="34" t="s">
        <v>10</v>
      </c>
      <c r="K6" s="15" t="s">
        <v>6</v>
      </c>
      <c r="L6" s="15" t="s">
        <v>8</v>
      </c>
      <c r="M6" s="15" t="s">
        <v>9</v>
      </c>
      <c r="N6" s="15" t="s">
        <v>15</v>
      </c>
      <c r="O6" s="27" t="s">
        <v>19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13</v>
      </c>
      <c r="H7" s="21" t="s">
        <v>5</v>
      </c>
      <c r="I7" s="31" t="s">
        <v>18</v>
      </c>
      <c r="J7" s="35"/>
      <c r="K7" s="16"/>
      <c r="L7" s="16"/>
      <c r="M7" s="16"/>
      <c r="N7" s="16"/>
      <c r="O7" s="28"/>
    </row>
    <row r="8" spans="1:15" ht="12.75">
      <c r="A8" s="10"/>
      <c r="B8" s="13"/>
      <c r="C8" s="13"/>
      <c r="D8" s="13"/>
      <c r="E8" s="22"/>
      <c r="F8" s="22"/>
      <c r="G8" s="25"/>
      <c r="H8" s="22"/>
      <c r="I8" s="32"/>
      <c r="J8" s="35"/>
      <c r="K8" s="16"/>
      <c r="L8" s="16"/>
      <c r="M8" s="16"/>
      <c r="N8" s="16"/>
      <c r="O8" s="28"/>
    </row>
    <row r="9" spans="1:15" ht="12.75">
      <c r="A9" s="11"/>
      <c r="B9" s="14"/>
      <c r="C9" s="14"/>
      <c r="D9" s="14"/>
      <c r="E9" s="23"/>
      <c r="F9" s="23"/>
      <c r="G9" s="26"/>
      <c r="H9" s="23"/>
      <c r="I9" s="33"/>
      <c r="J9" s="36"/>
      <c r="K9" s="17"/>
      <c r="L9" s="17"/>
      <c r="M9" s="17"/>
      <c r="N9" s="17"/>
      <c r="O9" s="28"/>
    </row>
    <row r="10" spans="1:15" ht="12.75">
      <c r="A10" s="2" t="s">
        <v>22</v>
      </c>
      <c r="B10" s="3"/>
      <c r="C10" s="3"/>
      <c r="D10" s="3">
        <v>14280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25.5">
      <c r="A11" s="8" t="s">
        <v>24</v>
      </c>
      <c r="B11" s="3">
        <v>156461</v>
      </c>
      <c r="C11" s="3">
        <v>121643</v>
      </c>
      <c r="D11" s="3">
        <f>D10+B11-C11</f>
        <v>49098</v>
      </c>
      <c r="E11" s="3">
        <v>9993.2</v>
      </c>
      <c r="F11" s="3">
        <v>10557.92</v>
      </c>
      <c r="G11" s="3">
        <v>0</v>
      </c>
      <c r="H11" s="3">
        <v>0</v>
      </c>
      <c r="I11" s="3">
        <f>4264+901.64+5070.7</f>
        <v>10236.34</v>
      </c>
      <c r="J11" s="3">
        <v>25710.38</v>
      </c>
      <c r="K11" s="3">
        <v>27221.65</v>
      </c>
      <c r="L11" s="3">
        <v>11925.68</v>
      </c>
      <c r="M11" s="3">
        <v>19890.49</v>
      </c>
      <c r="N11" s="3">
        <v>6107.36</v>
      </c>
      <c r="O11" s="3"/>
      <c r="P11">
        <f aca="true" t="shared" si="0" ref="P11:P18">E11+F11+G11+H11+I11+J11+K11+L11+M11+N11</f>
        <v>121643.02000000002</v>
      </c>
    </row>
    <row r="12" spans="1:16" ht="12.75">
      <c r="A12" s="2" t="s">
        <v>23</v>
      </c>
      <c r="B12" s="3">
        <v>165912</v>
      </c>
      <c r="C12" s="3">
        <v>133330</v>
      </c>
      <c r="D12" s="3">
        <f aca="true" t="shared" si="1" ref="D12:D19">D11+B12-C12</f>
        <v>81680</v>
      </c>
      <c r="E12" s="3">
        <v>9993.2</v>
      </c>
      <c r="F12" s="3">
        <v>10557.92</v>
      </c>
      <c r="G12" s="3">
        <v>0</v>
      </c>
      <c r="H12" s="3">
        <v>308.5</v>
      </c>
      <c r="I12" s="3">
        <f>12989.56+901.64+5070.7</f>
        <v>18961.899999999998</v>
      </c>
      <c r="J12" s="3">
        <v>25220</v>
      </c>
      <c r="K12" s="3">
        <v>28696.02</v>
      </c>
      <c r="L12" s="3">
        <v>12657.58</v>
      </c>
      <c r="M12" s="3">
        <v>20665.44</v>
      </c>
      <c r="N12" s="3">
        <v>6269.72</v>
      </c>
      <c r="O12" s="3"/>
      <c r="P12">
        <f t="shared" si="0"/>
        <v>133330.28</v>
      </c>
    </row>
    <row r="13" spans="1:16" ht="12.75">
      <c r="A13" s="2" t="s">
        <v>16</v>
      </c>
      <c r="B13" s="3">
        <v>70788</v>
      </c>
      <c r="C13" s="3">
        <v>77603</v>
      </c>
      <c r="D13" s="3">
        <f t="shared" si="1"/>
        <v>74865</v>
      </c>
      <c r="E13" s="3">
        <v>9993.2</v>
      </c>
      <c r="F13" s="3">
        <v>10557.92</v>
      </c>
      <c r="G13" s="3">
        <v>0</v>
      </c>
      <c r="H13" s="3">
        <v>0</v>
      </c>
      <c r="I13" s="3">
        <f>4892.04+430.37+2986.17</f>
        <v>8308.58</v>
      </c>
      <c r="J13" s="3">
        <v>12610</v>
      </c>
      <c r="K13" s="3">
        <v>14338.49</v>
      </c>
      <c r="L13" s="3">
        <v>7620.38</v>
      </c>
      <c r="M13" s="3">
        <v>10375.77</v>
      </c>
      <c r="N13" s="3">
        <v>3798.75</v>
      </c>
      <c r="O13" s="3"/>
      <c r="P13">
        <f t="shared" si="0"/>
        <v>77603.09</v>
      </c>
    </row>
    <row r="14" spans="1:16" ht="12.75">
      <c r="A14" s="2" t="s">
        <v>17</v>
      </c>
      <c r="B14" s="3">
        <v>76827</v>
      </c>
      <c r="C14" s="3">
        <v>58033</v>
      </c>
      <c r="D14" s="3">
        <f>D13+B14-C14</f>
        <v>93659</v>
      </c>
      <c r="E14" s="3">
        <v>48.17</v>
      </c>
      <c r="F14" s="3">
        <v>49.48</v>
      </c>
      <c r="G14" s="3">
        <v>0</v>
      </c>
      <c r="H14" s="3">
        <v>308.5</v>
      </c>
      <c r="I14" s="3">
        <f>3810+450.82+2535.35</f>
        <v>6796.17</v>
      </c>
      <c r="J14" s="3">
        <v>12610</v>
      </c>
      <c r="K14" s="3">
        <v>17028.63</v>
      </c>
      <c r="L14" s="3">
        <v>7362.06</v>
      </c>
      <c r="M14" s="3">
        <v>11021.57</v>
      </c>
      <c r="N14" s="3">
        <v>2808.85</v>
      </c>
      <c r="O14" s="3"/>
      <c r="P14">
        <f t="shared" si="0"/>
        <v>58033.42999999999</v>
      </c>
    </row>
    <row r="15" spans="1:16" ht="12.75">
      <c r="A15" s="2" t="s">
        <v>11</v>
      </c>
      <c r="B15" s="3">
        <v>74808</v>
      </c>
      <c r="C15" s="3">
        <v>101008</v>
      </c>
      <c r="D15" s="3">
        <f t="shared" si="1"/>
        <v>67459</v>
      </c>
      <c r="E15" s="3">
        <v>3346.66</v>
      </c>
      <c r="F15" s="3">
        <v>5515.27</v>
      </c>
      <c r="G15" s="3">
        <v>0</v>
      </c>
      <c r="H15" s="3">
        <v>0</v>
      </c>
      <c r="I15" s="3">
        <f>7187.64+477.18+2634.22</f>
        <v>10299.04</v>
      </c>
      <c r="J15" s="3">
        <v>12610</v>
      </c>
      <c r="K15" s="3">
        <v>46784.89</v>
      </c>
      <c r="L15" s="3">
        <v>6285.74</v>
      </c>
      <c r="M15" s="6">
        <v>11193.78</v>
      </c>
      <c r="N15" s="3">
        <v>4972.71</v>
      </c>
      <c r="O15" s="3"/>
      <c r="P15">
        <f t="shared" si="0"/>
        <v>101008.09000000001</v>
      </c>
    </row>
    <row r="16" spans="1:16" ht="14.25" customHeight="1">
      <c r="A16" s="8" t="s">
        <v>25</v>
      </c>
      <c r="B16" s="3">
        <v>76373</v>
      </c>
      <c r="C16" s="6">
        <v>78994</v>
      </c>
      <c r="D16" s="3">
        <f t="shared" si="1"/>
        <v>64838</v>
      </c>
      <c r="E16" s="3">
        <v>7091.21</v>
      </c>
      <c r="F16" s="3">
        <v>5515.27</v>
      </c>
      <c r="G16" s="3">
        <v>0</v>
      </c>
      <c r="H16" s="6">
        <v>0</v>
      </c>
      <c r="I16" s="3">
        <f>7187.64+477.18+2634.22</f>
        <v>10299.04</v>
      </c>
      <c r="J16" s="3">
        <v>12610</v>
      </c>
      <c r="K16" s="6">
        <v>21243.06</v>
      </c>
      <c r="L16" s="6">
        <v>6414.9</v>
      </c>
      <c r="M16" s="6">
        <v>12054.84</v>
      </c>
      <c r="N16" s="6">
        <v>3765.9</v>
      </c>
      <c r="O16" s="6"/>
      <c r="P16">
        <f t="shared" si="0"/>
        <v>78994.22</v>
      </c>
    </row>
    <row r="17" spans="1:16" ht="14.25" customHeight="1">
      <c r="A17" s="8" t="s">
        <v>26</v>
      </c>
      <c r="B17" s="3">
        <v>87281</v>
      </c>
      <c r="C17" s="6">
        <v>84773</v>
      </c>
      <c r="D17" s="3">
        <f t="shared" si="1"/>
        <v>67346</v>
      </c>
      <c r="E17" s="3">
        <v>5118.16</v>
      </c>
      <c r="F17" s="3">
        <v>5515.27</v>
      </c>
      <c r="G17" s="3">
        <v>0</v>
      </c>
      <c r="H17" s="6">
        <v>308.5</v>
      </c>
      <c r="I17" s="3">
        <f>11742.66+365.92+2007.02</f>
        <v>14115.6</v>
      </c>
      <c r="J17" s="3">
        <v>12610</v>
      </c>
      <c r="K17" s="6">
        <v>15850.67</v>
      </c>
      <c r="L17" s="6">
        <v>15369.92</v>
      </c>
      <c r="M17" s="6">
        <v>12011.79</v>
      </c>
      <c r="N17" s="6">
        <v>3873.49</v>
      </c>
      <c r="O17" s="6"/>
      <c r="P17">
        <f t="shared" si="0"/>
        <v>84773.40000000001</v>
      </c>
    </row>
    <row r="18" spans="1:16" ht="14.25" customHeight="1">
      <c r="A18" s="8" t="s">
        <v>27</v>
      </c>
      <c r="B18" s="3">
        <v>82817</v>
      </c>
      <c r="C18" s="6">
        <v>84702</v>
      </c>
      <c r="D18" s="3">
        <f t="shared" si="1"/>
        <v>65461</v>
      </c>
      <c r="E18" s="3">
        <v>6420.16</v>
      </c>
      <c r="F18" s="3">
        <v>5515.27</v>
      </c>
      <c r="G18" s="3">
        <v>0</v>
      </c>
      <c r="H18" s="6">
        <v>0</v>
      </c>
      <c r="I18" s="3">
        <f>9740.16+477.18+2634.22</f>
        <v>12851.56</v>
      </c>
      <c r="J18" s="3">
        <v>21152</v>
      </c>
      <c r="K18" s="6">
        <v>14632.61</v>
      </c>
      <c r="L18" s="6">
        <v>7189.85</v>
      </c>
      <c r="M18" s="6">
        <v>13002.01</v>
      </c>
      <c r="N18" s="6">
        <v>3938.89</v>
      </c>
      <c r="O18" s="6"/>
      <c r="P18">
        <f t="shared" si="0"/>
        <v>84702.34999999999</v>
      </c>
    </row>
    <row r="19" spans="1:16" ht="30" customHeight="1">
      <c r="A19" s="8" t="s">
        <v>20</v>
      </c>
      <c r="B19" s="3">
        <v>169076</v>
      </c>
      <c r="C19" s="7">
        <v>157154</v>
      </c>
      <c r="D19" s="3">
        <f t="shared" si="1"/>
        <v>77383</v>
      </c>
      <c r="E19" s="3">
        <v>6420.16</v>
      </c>
      <c r="F19" s="3">
        <v>5515.27</v>
      </c>
      <c r="G19" s="3">
        <v>3487.29</v>
      </c>
      <c r="H19" s="7">
        <v>308.5</v>
      </c>
      <c r="I19" s="3">
        <f>964.54+5497.95</f>
        <v>6462.49</v>
      </c>
      <c r="J19" s="3">
        <v>25220</v>
      </c>
      <c r="K19" s="7">
        <v>45553.59</v>
      </c>
      <c r="L19" s="7">
        <v>23980.52</v>
      </c>
      <c r="M19" s="7">
        <v>22818.09</v>
      </c>
      <c r="N19" s="7">
        <v>8260.98</v>
      </c>
      <c r="O19" s="7">
        <v>9127.24</v>
      </c>
      <c r="P19">
        <f>E19+F19+G19+H19+I19+J19+K19+L19+M19+N19+O19</f>
        <v>157154.13</v>
      </c>
    </row>
    <row r="20" spans="1:16" ht="12.75">
      <c r="A20" s="5" t="s">
        <v>12</v>
      </c>
      <c r="B20" s="5">
        <f>SUM(B11:B19)</f>
        <v>960343</v>
      </c>
      <c r="C20" s="5">
        <f>SUM(C11:C19)</f>
        <v>897240</v>
      </c>
      <c r="D20" s="5"/>
      <c r="E20" s="5">
        <f aca="true" t="shared" si="2" ref="E20:N20">SUM(E11:E19)</f>
        <v>58424.12000000001</v>
      </c>
      <c r="F20" s="5">
        <f t="shared" si="2"/>
        <v>59299.59000000001</v>
      </c>
      <c r="G20" s="5">
        <f t="shared" si="2"/>
        <v>3487.29</v>
      </c>
      <c r="H20" s="5">
        <f t="shared" si="2"/>
        <v>1234</v>
      </c>
      <c r="I20" s="5">
        <f t="shared" si="2"/>
        <v>98330.72</v>
      </c>
      <c r="J20" s="5">
        <f t="shared" si="2"/>
        <v>160352.38</v>
      </c>
      <c r="K20" s="5">
        <f t="shared" si="2"/>
        <v>231349.61000000002</v>
      </c>
      <c r="L20" s="5">
        <f t="shared" si="2"/>
        <v>98806.63000000002</v>
      </c>
      <c r="M20" s="5">
        <f t="shared" si="2"/>
        <v>133033.78</v>
      </c>
      <c r="N20" s="5">
        <f t="shared" si="2"/>
        <v>43796.649999999994</v>
      </c>
      <c r="O20" s="3">
        <f>O19</f>
        <v>9127.24</v>
      </c>
      <c r="P20">
        <f>E20+F20+G20+H20+I20+J20+K20+L20+M20+N20+O20</f>
        <v>897242.0100000001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2021-03-28T07:42:07Z</cp:lastPrinted>
  <dcterms:created xsi:type="dcterms:W3CDTF">2012-09-02T06:37:17Z</dcterms:created>
  <dcterms:modified xsi:type="dcterms:W3CDTF">2023-03-22T11:16:59Z</dcterms:modified>
  <cp:category/>
  <cp:version/>
  <cp:contentType/>
  <cp:contentStatus/>
</cp:coreProperties>
</file>