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<sst xmlns="http://schemas.openxmlformats.org/spreadsheetml/2006/main" count="160" uniqueCount="139">
  <si>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</si>
  <si>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</si>
  <si>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</si>
  <si>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</si>
  <si>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</si>
  <si>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</si>
  <si>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</si>
  <si>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</si>
  <si>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</si>
  <si>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</si>
  <si>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</si>
  <si>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</si>
  <si>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</si>
  <si>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</si>
  <si>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</si>
  <si>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</si>
  <si>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</si>
  <si>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</si>
  <si>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</si>
  <si>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</si>
  <si>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</si>
  <si>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</si>
  <si>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</si>
  <si>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</si>
  <si>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</si>
  <si>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</si>
  <si>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</si>
  <si>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</si>
  <si>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</si>
  <si>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</si>
  <si>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</si>
  <si>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</si>
  <si>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</si>
  <si>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</si>
  <si>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</si>
  <si>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</si>
  <si>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</si>
  <si>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</si>
  <si>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</si>
  <si>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</si>
  <si>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</si>
  <si>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</si>
  <si>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</si>
  <si>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</si>
  <si>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</si>
  <si>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</si>
  <si>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</si>
  <si>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</si>
  <si>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</si>
  <si>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</si>
  <si>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</si>
  <si>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</si>
  <si>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</si>
  <si>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</si>
  <si>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</si>
  <si>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</si>
  <si>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</si>
  <si>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</si>
  <si>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</si>
  <si>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</si>
  <si>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</si>
  <si>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</si>
  <si>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</si>
  <si>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</si>
  <si>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</si>
  <si>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</si>
  <si>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</si>
  <si>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</si>
  <si>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</si>
  <si>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</si>
  <si>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</si>
  <si>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</si>
  <si>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</si>
  <si>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</si>
  <si>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</si>
  <si>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</si>
  <si>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</si>
  <si>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</si>
  <si>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</si>
  <si>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</si>
  <si>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</si>
  <si>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</si>
  <si>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</si>
  <si>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</si>
  <si>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</si>
  <si>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</si>
  <si>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</si>
  <si>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</si>
  <si>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</si>
  <si>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</si>
  <si>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</si>
  <si>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</si>
  <si>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</si>
  <si>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</si>
  <si>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</si>
  <si>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</si>
  <si>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</si>
  <si>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</si>
  <si>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</si>
  <si>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</si>
  <si>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</si>
  <si>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</si>
  <si>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</si>
  <si>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</si>
  <si>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</si>
  <si>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</si>
  <si>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</si>
  <si>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</si>
  <si>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</si>
  <si>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</si>
  <si>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</si>
  <si>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</si>
  <si>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</si>
  <si>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</si>
  <si>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</si>
  <si>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</si>
  <si>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</si>
  <si>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</si>
  <si>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</si>
  <si>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</si>
  <si>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</si>
  <si>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</si>
  <si>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</si>
  <si>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</si>
  <si>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</si>
  <si>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</si>
  <si>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</si>
  <si>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</si>
  <si>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</si>
  <si>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</si>
  <si>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</si>
  <si>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</si>
  <si>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сентября</t>
  </si>
  <si>
    <t>ост.на 01.10</t>
  </si>
  <si>
    <t>за   сентябрь  2022 г.</t>
  </si>
  <si>
    <t>прочисткам канализации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</si>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</sst>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3" sqref="M43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9</v>
      </c>
      <c r="K2" s="5" t="s">
        <v>134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8.02</v>
      </c>
      <c r="M14" s="46">
        <f t="shared" si="0"/>
        <v>1672.54331496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14.49</v>
      </c>
      <c r="M20" s="34">
        <f>SUM(M6:M19)</f>
        <v>3021.8394805200005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>
        <v>4.83</v>
      </c>
      <c r="M24" s="33">
        <f aca="true" t="shared" si="1" ref="M24:M38">L24*160.174*1.302*1.15</f>
        <v>1158.371800866</v>
      </c>
    </row>
    <row r="25" spans="1:13" ht="12.75">
      <c r="A25" t="s">
        <v>104</v>
      </c>
      <c r="J25" s="20">
        <v>2</v>
      </c>
      <c r="K25" s="20" t="s">
        <v>136</v>
      </c>
      <c r="L25" s="46">
        <v>0.07</v>
      </c>
      <c r="M25" s="33">
        <f t="shared" si="1"/>
        <v>16.787997114000003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929.3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475.6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20"/>
      <c r="L39" s="28">
        <f>SUM(L24:L38)</f>
        <v>4.9</v>
      </c>
      <c r="M39" s="34">
        <f>SUM(M24:M38)</f>
        <v>1175.1597979800001</v>
      </c>
    </row>
    <row r="40" spans="1:11" ht="12.75">
      <c r="A40" s="2" t="s">
        <v>6</v>
      </c>
      <c r="F40" s="11">
        <v>57240.78</v>
      </c>
      <c r="K40" s="30" t="s">
        <v>58</v>
      </c>
    </row>
    <row r="41" spans="1:13" ht="12.75">
      <c r="A41" t="s">
        <v>7</v>
      </c>
      <c r="F41" s="5">
        <v>53436.03</v>
      </c>
      <c r="J41" s="22" t="s">
        <v>36</v>
      </c>
      <c r="K41" s="1" t="s">
        <v>62</v>
      </c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0.9335307799788892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54336.03</v>
      </c>
      <c r="J44" s="20">
        <v>2</v>
      </c>
      <c r="K44" s="20"/>
      <c r="L44" s="25"/>
      <c r="M44" s="46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(6715)*1.302</f>
        <v>8742.93</v>
      </c>
      <c r="J49" s="20">
        <v>7</v>
      </c>
      <c r="K49" s="20"/>
      <c r="L49" s="25"/>
      <c r="M49" s="59"/>
    </row>
    <row r="50" spans="1:13" ht="12.75">
      <c r="A50" s="6" t="s">
        <v>15</v>
      </c>
      <c r="F50" s="5">
        <f>(2863)*1.302</f>
        <v>3727.626</v>
      </c>
      <c r="J50" s="20">
        <v>8</v>
      </c>
      <c r="K50" s="20"/>
      <c r="L50" s="25"/>
      <c r="M50" s="59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9</v>
      </c>
      <c r="K51" s="20"/>
      <c r="L51" s="25"/>
      <c r="M51" s="42"/>
    </row>
    <row r="52" spans="1:13" ht="12.75">
      <c r="A52" s="10" t="s">
        <v>34</v>
      </c>
      <c r="F52" s="32">
        <f>F49+F50+F51</f>
        <v>12470.556</v>
      </c>
      <c r="J52" s="20">
        <v>10</v>
      </c>
      <c r="K52" s="50"/>
      <c r="L52" s="51"/>
      <c r="M52" s="51"/>
    </row>
    <row r="53" spans="1:13" ht="12.75">
      <c r="A53" s="4" t="s">
        <v>16</v>
      </c>
      <c r="J53" s="20">
        <v>11</v>
      </c>
      <c r="K53" s="50"/>
      <c r="L53" s="51"/>
      <c r="M53" s="47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50"/>
      <c r="L54" s="51"/>
      <c r="M54" s="47"/>
    </row>
    <row r="55" spans="1:13" ht="12.75">
      <c r="A55" t="s">
        <v>77</v>
      </c>
      <c r="B55">
        <v>929.3</v>
      </c>
      <c r="C55" t="s">
        <v>13</v>
      </c>
      <c r="D55" s="11">
        <v>0.05</v>
      </c>
      <c r="E55" t="s">
        <v>14</v>
      </c>
      <c r="F55" s="11">
        <f>B55*D55</f>
        <v>46.465</v>
      </c>
      <c r="J55" s="20">
        <v>13</v>
      </c>
      <c r="K55" s="50"/>
      <c r="L55" s="51"/>
      <c r="M55" s="47"/>
    </row>
    <row r="56" spans="1:13" ht="12.75">
      <c r="A56" s="10" t="s">
        <v>17</v>
      </c>
      <c r="B56" s="10"/>
      <c r="C56" s="10"/>
      <c r="F56" s="32">
        <f>SUM(F54:F55)</f>
        <v>46.465</v>
      </c>
      <c r="J56" s="20">
        <v>14</v>
      </c>
      <c r="K56" s="50"/>
      <c r="L56" s="51"/>
      <c r="M56" s="47"/>
    </row>
    <row r="57" spans="1:13" ht="12.75">
      <c r="A57" s="4" t="s">
        <v>18</v>
      </c>
      <c r="B57" s="4"/>
      <c r="J57" s="20">
        <v>15</v>
      </c>
      <c r="K57" s="20"/>
      <c r="L57" s="25"/>
      <c r="M57" s="42"/>
    </row>
    <row r="58" spans="1:13" ht="12.75">
      <c r="A58" t="s">
        <v>19</v>
      </c>
      <c r="C58" s="49">
        <v>295302</v>
      </c>
      <c r="D58">
        <v>222535.4</v>
      </c>
      <c r="E58">
        <v>3431.7</v>
      </c>
      <c r="F58" s="35">
        <f>C58/D58*E58</f>
        <v>4553.827720892945</v>
      </c>
      <c r="J58" s="20">
        <v>16</v>
      </c>
      <c r="K58" s="20"/>
      <c r="L58" s="25"/>
      <c r="M58" s="42"/>
    </row>
    <row r="59" spans="1:13" ht="12.75">
      <c r="A59" t="s">
        <v>20</v>
      </c>
      <c r="F59" s="35">
        <f>M20</f>
        <v>3021.8394805200005</v>
      </c>
      <c r="J59" s="20">
        <v>17</v>
      </c>
      <c r="K59" s="20"/>
      <c r="L59" s="25"/>
      <c r="M59" s="42"/>
    </row>
    <row r="60" spans="1:13" ht="12.75">
      <c r="A60" t="s">
        <v>21</v>
      </c>
      <c r="F60" s="11">
        <f>M39</f>
        <v>1175.1597979800001</v>
      </c>
      <c r="J60" s="20"/>
      <c r="K60" s="20"/>
      <c r="L60" s="31" t="s">
        <v>65</v>
      </c>
      <c r="M60" s="28">
        <f>SUM(M43:M59)</f>
        <v>20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20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0.23</v>
      </c>
      <c r="E65" t="s">
        <v>14</v>
      </c>
      <c r="F65" s="11">
        <f>B65*D65</f>
        <v>789.2909999999999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9560.117999392945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</v>
      </c>
      <c r="E70" t="s">
        <v>14</v>
      </c>
      <c r="F70" s="11">
        <f>B70*D70</f>
        <v>686.34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3.37</v>
      </c>
      <c r="E73" t="s">
        <v>14</v>
      </c>
      <c r="F73" s="11">
        <f>B73*D73</f>
        <v>11564.829</v>
      </c>
    </row>
    <row r="74" spans="1:6" ht="12.75">
      <c r="A74" s="10" t="s">
        <v>29</v>
      </c>
      <c r="F74" s="32">
        <f>F70+F73</f>
        <v>12251.169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2.79</v>
      </c>
      <c r="E77" t="s">
        <v>14</v>
      </c>
      <c r="F77" s="11">
        <f>B77*D77</f>
        <v>9574.443</v>
      </c>
    </row>
    <row r="78" spans="1:6" ht="12.75">
      <c r="A78" s="10" t="s">
        <v>32</v>
      </c>
      <c r="F78" s="32">
        <f>SUM(F77)</f>
        <v>9574.443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43902.75099939295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2546.359557964791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3738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729.79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3261.41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54178.310557357734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44805</v>
      </c>
      <c r="C87" s="40">
        <v>-1078494</v>
      </c>
      <c r="D87" s="44">
        <f>F44</f>
        <v>54336.03</v>
      </c>
      <c r="E87" s="44">
        <f>F85</f>
        <v>54178.310557357734</v>
      </c>
      <c r="F87" s="45">
        <f>C87+D87-E87</f>
        <v>-1078336.2805573577</v>
      </c>
    </row>
    <row r="89" spans="1:6" ht="13.5" thickBot="1">
      <c r="A89" t="s">
        <v>109</v>
      </c>
      <c r="C89" s="53">
        <v>44805</v>
      </c>
      <c r="D89" s="8" t="s">
        <v>110</v>
      </c>
      <c r="E89" s="53">
        <v>44834</v>
      </c>
      <c r="F89" t="s">
        <v>111</v>
      </c>
    </row>
    <row r="90" spans="1:7" ht="13.5" thickBot="1">
      <c r="A90" t="s">
        <v>112</v>
      </c>
      <c r="F90" s="54">
        <f>E87</f>
        <v>54178.310557357734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2023-01-12T16:43:07Z</cp:lastPrinted>
  <dcterms:created xsi:type="dcterms:W3CDTF">2008-08-18T07:30:19Z</dcterms:created>
  <dcterms:modified xsi:type="dcterms:W3CDTF">2023-01-12T16:43:08Z</dcterms:modified>
  <cp:category/>
  <cp:version/>
  <cp:contentType/>
  <cp:contentStatus/>
</cp:coreProperties>
</file>