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<sst xmlns="http://schemas.openxmlformats.org/spreadsheetml/2006/main" count="160" uniqueCount="137">
  <si>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</si>
  <si>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</si>
  <si>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</si>
  <si>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</si>
  <si>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</si>
  <si>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</si>
  <si>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</si>
  <si>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</si>
  <si>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</si>
  <si>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</si>
  <si>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</si>
  <si>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</si>
  <si>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</si>
  <si>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</si>
  <si>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</si>
  <si>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</si>
  <si>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</si>
  <si>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</si>
  <si>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</si>
  <si>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</si>
  <si>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</si>
  <si>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</si>
  <si>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</si>
  <si>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</si>
  <si>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</si>
  <si>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</si>
  <si>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</si>
  <si>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</si>
  <si>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</si>
  <si>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</si>
  <si>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</si>
  <si>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</si>
  <si>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</si>
  <si>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</si>
  <si>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</si>
  <si>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</si>
  <si>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</si>
  <si>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</si>
  <si>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</si>
  <si>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</si>
  <si>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</si>
  <si>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</si>
  <si>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</si>
  <si>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</si>
  <si>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</si>
  <si>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</si>
  <si>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</si>
  <si>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</si>
  <si>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</si>
  <si>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</si>
  <si>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</si>
  <si>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</si>
  <si>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</si>
  <si>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</si>
  <si>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</si>
  <si>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</si>
  <si>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</si>
  <si>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</si>
  <si>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</si>
  <si>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</si>
  <si>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</si>
  <si>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</si>
  <si>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</si>
  <si>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</si>
  <si>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</si>
  <si>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</si>
  <si>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</si>
  <si>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</si>
  <si>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</si>
  <si>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</si>
  <si>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</si>
  <si>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</si>
  <si>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</si>
  <si>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</si>
  <si>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</si>
  <si>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</si>
  <si>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</si>
  <si>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</si>
  <si>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</si>
  <si>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</si>
  <si>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</si>
  <si>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</si>
  <si>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</si>
  <si>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</si>
  <si>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</si>
  <si>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</si>
  <si>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</si>
  <si>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</si>
  <si>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</si>
  <si>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</si>
  <si>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</si>
  <si>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</si>
  <si>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</si>
  <si>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</si>
  <si>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</si>
  <si>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</si>
  <si>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</si>
  <si>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</si>
  <si>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</si>
  <si>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</si>
  <si>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</si>
  <si>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</si>
  <si>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</si>
  <si>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</si>
  <si>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</si>
  <si>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</si>
  <si>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</si>
  <si>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</si>
  <si>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</si>
  <si>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</si>
  <si>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</si>
  <si>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</si>
  <si>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</si>
  <si>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</si>
  <si>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</si>
  <si>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</si>
  <si>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</si>
  <si>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</si>
  <si>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</si>
  <si>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</si>
  <si>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</si>
  <si>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</si>
  <si>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</si>
  <si>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</si>
  <si>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</si>
  <si>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</si>
  <si>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</si>
  <si>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</si>
  <si>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</si>
  <si>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</si>
  <si>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</si>
  <si>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</si>
  <si>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июля</t>
  </si>
  <si>
    <t>за   июль  2022 г.</t>
  </si>
  <si>
    <t>ост.на 01.08</t>
  </si>
  <si>
    <t>демонтаж, монтаж эл.узла (1шт) для прочистки сопла</t>
  </si>
  <si>
    <t>промывка, опрессовка системы отопления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</si>
</sst>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K24" sqref="K24:L25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7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L6*160.174*1.302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736.16931444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1.77</v>
      </c>
      <c r="M16" s="47">
        <f t="shared" si="0"/>
        <v>369.1273899600001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7.6</v>
      </c>
      <c r="M20" s="32">
        <f>SUM(M6:M19)</f>
        <v>1584.9537648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3" t="s">
        <v>135</v>
      </c>
      <c r="L24" s="47">
        <v>3.12</v>
      </c>
      <c r="M24" s="31">
        <f aca="true" t="shared" si="1" ref="M24:M41">L24*160.174*1.302*1.15</f>
        <v>748.265014224</v>
      </c>
    </row>
    <row r="25" spans="1:13" ht="12.75">
      <c r="A25" t="s">
        <v>106</v>
      </c>
      <c r="J25" s="20">
        <v>2</v>
      </c>
      <c r="K25" s="53" t="s">
        <v>136</v>
      </c>
      <c r="L25" s="47">
        <v>96</v>
      </c>
      <c r="M25" s="31">
        <f t="shared" si="1"/>
        <v>23023.5388992</v>
      </c>
    </row>
    <row r="26" spans="1:13" ht="12.75">
      <c r="A26" t="s">
        <v>107</v>
      </c>
      <c r="J26" s="20">
        <v>3</v>
      </c>
      <c r="K26" s="53"/>
      <c r="L26" s="47"/>
      <c r="M26" s="31">
        <f t="shared" si="1"/>
        <v>0</v>
      </c>
    </row>
    <row r="27" spans="1:13" ht="12.75">
      <c r="A27" t="s">
        <v>108</v>
      </c>
      <c r="J27" s="20">
        <v>4</v>
      </c>
      <c r="K27" s="53"/>
      <c r="L27" s="47"/>
      <c r="M27" s="31">
        <f t="shared" si="1"/>
        <v>0</v>
      </c>
    </row>
    <row r="28" spans="1:13" ht="12.75">
      <c r="A28" s="48" t="s">
        <v>109</v>
      </c>
      <c r="B28" s="48"/>
      <c r="C28" s="48"/>
      <c r="D28" s="48"/>
      <c r="E28" s="48"/>
      <c r="F28" s="48"/>
      <c r="G28" s="48"/>
      <c r="J28" s="20">
        <v>5</v>
      </c>
      <c r="K28" s="53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53"/>
      <c r="L29" s="47"/>
      <c r="M29" s="31">
        <f t="shared" si="1"/>
        <v>0</v>
      </c>
    </row>
    <row r="30" spans="10:13" ht="12.75">
      <c r="J30" s="20">
        <v>7</v>
      </c>
      <c r="K30" s="53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1">
        <f t="shared" si="1"/>
        <v>0</v>
      </c>
    </row>
    <row r="39" spans="10:13" ht="12.75">
      <c r="J39" s="20">
        <v>16</v>
      </c>
      <c r="K39" s="20"/>
      <c r="L39" s="25"/>
      <c r="M39" s="31">
        <f t="shared" si="1"/>
        <v>0</v>
      </c>
    </row>
    <row r="40" spans="1:13" ht="12.75">
      <c r="A40" s="2" t="s">
        <v>6</v>
      </c>
      <c r="F40" s="11">
        <v>50681.93</v>
      </c>
      <c r="J40" s="20">
        <v>17</v>
      </c>
      <c r="K40" s="20"/>
      <c r="L40" s="25"/>
      <c r="M40" s="31">
        <f t="shared" si="1"/>
        <v>0</v>
      </c>
    </row>
    <row r="41" spans="1:13" ht="12.75">
      <c r="A41" t="s">
        <v>7</v>
      </c>
      <c r="F41" s="5">
        <v>42315.96</v>
      </c>
      <c r="J41" s="20">
        <v>18</v>
      </c>
      <c r="K41" s="20"/>
      <c r="L41" s="25"/>
      <c r="M41" s="31">
        <f t="shared" si="1"/>
        <v>0</v>
      </c>
    </row>
    <row r="42" spans="2:13" ht="12.75">
      <c r="B42" t="s">
        <v>8</v>
      </c>
      <c r="F42" s="9">
        <f>F41/F40</f>
        <v>0.8349318978184138</v>
      </c>
      <c r="J42" s="20"/>
      <c r="K42" s="30" t="s">
        <v>58</v>
      </c>
      <c r="L42" s="28">
        <f>SUM(L24:L41)</f>
        <v>99.12</v>
      </c>
      <c r="M42" s="32">
        <f>SUM(M24:M41)</f>
        <v>23771.803913424003</v>
      </c>
    </row>
    <row r="43" spans="1:11" ht="12.75">
      <c r="A43" t="s">
        <v>126</v>
      </c>
      <c r="F43" s="11">
        <f>250+400+250</f>
        <v>900</v>
      </c>
      <c r="K43" s="1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43215.96</v>
      </c>
      <c r="J44" s="22" t="s">
        <v>36</v>
      </c>
      <c r="K44" s="22"/>
      <c r="L44" s="22" t="s">
        <v>63</v>
      </c>
      <c r="M44" s="22" t="s">
        <v>42</v>
      </c>
    </row>
    <row r="45" spans="10:13" ht="12.75">
      <c r="J45" s="23" t="s">
        <v>37</v>
      </c>
      <c r="K45" s="23" t="s">
        <v>38</v>
      </c>
      <c r="L45" s="23"/>
      <c r="M45" s="23" t="s">
        <v>64</v>
      </c>
    </row>
    <row r="46" spans="2:13" ht="12.75">
      <c r="B46" s="1" t="s">
        <v>10</v>
      </c>
      <c r="C46" s="1"/>
      <c r="J46" s="20">
        <v>1</v>
      </c>
      <c r="K46" s="20"/>
      <c r="L46" s="25"/>
      <c r="M46" s="25"/>
    </row>
    <row r="47" spans="10:13" ht="12.75">
      <c r="J47" s="20">
        <v>2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/>
      <c r="L48" s="23"/>
      <c r="M48" s="23"/>
    </row>
    <row r="49" spans="1:13" ht="12.75">
      <c r="A49" t="s">
        <v>12</v>
      </c>
      <c r="F49" s="11">
        <f>(7480)*1.302</f>
        <v>9738.960000000001</v>
      </c>
      <c r="J49" s="20">
        <v>4</v>
      </c>
      <c r="K49" s="20"/>
      <c r="L49" s="23"/>
      <c r="M49" s="54"/>
    </row>
    <row r="50" spans="1:13" ht="12.75">
      <c r="A50" s="6" t="s">
        <v>15</v>
      </c>
      <c r="F50" s="11">
        <f>(1832)*1.302</f>
        <v>2385.264</v>
      </c>
      <c r="J50" s="20">
        <v>5</v>
      </c>
      <c r="K50" s="20"/>
      <c r="L50" s="23"/>
      <c r="M50" s="54"/>
    </row>
    <row r="51" spans="1:13" ht="12.75">
      <c r="A51" s="57" t="s">
        <v>83</v>
      </c>
      <c r="B51" s="55"/>
      <c r="C51" s="55"/>
      <c r="D51" s="55"/>
      <c r="E51" s="58">
        <v>0</v>
      </c>
      <c r="F51" s="56">
        <f>E51*E33</f>
        <v>0</v>
      </c>
      <c r="J51" s="20">
        <v>6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12124.224000000002</v>
      </c>
      <c r="J52" s="20">
        <v>7</v>
      </c>
      <c r="K52" s="20"/>
      <c r="L52" s="23"/>
      <c r="M52" s="23"/>
    </row>
    <row r="53" spans="1:13" ht="12.75">
      <c r="A53" s="4" t="s">
        <v>16</v>
      </c>
      <c r="D53" s="5"/>
      <c r="J53" s="20">
        <v>8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9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10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0</v>
      </c>
      <c r="J56" s="20">
        <v>11</v>
      </c>
      <c r="K56" s="20"/>
      <c r="L56" s="23"/>
      <c r="M56" s="23"/>
    </row>
    <row r="57" spans="1:13" ht="12.75">
      <c r="A57" s="4" t="s">
        <v>18</v>
      </c>
      <c r="B57" s="4"/>
      <c r="J57" s="20">
        <v>12</v>
      </c>
      <c r="K57" s="20"/>
      <c r="L57" s="23"/>
      <c r="M57" s="23"/>
    </row>
    <row r="58" spans="1:13" ht="12.75">
      <c r="A58" t="s">
        <v>19</v>
      </c>
      <c r="C58">
        <v>304061</v>
      </c>
      <c r="D58">
        <v>224780.8</v>
      </c>
      <c r="E58">
        <v>3169.4</v>
      </c>
      <c r="F58" s="36">
        <f>C58/D58*E58</f>
        <v>4287.247546943511</v>
      </c>
      <c r="J58" s="20">
        <v>13</v>
      </c>
      <c r="K58" s="20"/>
      <c r="L58" s="23"/>
      <c r="M58" s="23"/>
    </row>
    <row r="59" spans="1:13" ht="12.75">
      <c r="A59" t="s">
        <v>20</v>
      </c>
      <c r="F59" s="36">
        <f>M20</f>
        <v>1584.9537648</v>
      </c>
      <c r="J59" s="20">
        <v>14</v>
      </c>
      <c r="K59" s="20"/>
      <c r="L59" s="23"/>
      <c r="M59" s="23"/>
    </row>
    <row r="60" spans="1:13" ht="12.75">
      <c r="A60" t="s">
        <v>21</v>
      </c>
      <c r="F60" s="11">
        <f>M42</f>
        <v>23771.803913424003</v>
      </c>
      <c r="J60" s="20"/>
      <c r="K60" s="20"/>
      <c r="L60" s="34" t="s">
        <v>65</v>
      </c>
      <c r="M60" s="35">
        <f>SUM(M46:M59)</f>
        <v>0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v>3169.4</v>
      </c>
      <c r="C65" t="s">
        <v>13</v>
      </c>
      <c r="D65" s="11">
        <v>0.29</v>
      </c>
      <c r="E65" t="s">
        <v>14</v>
      </c>
      <c r="F65" s="46">
        <f>B65*D65</f>
        <v>919.126</v>
      </c>
    </row>
    <row r="66" spans="1:6" ht="12.75">
      <c r="A66" s="55" t="s">
        <v>79</v>
      </c>
      <c r="B66" s="55"/>
      <c r="C66" s="55"/>
      <c r="D66" s="56"/>
      <c r="E66" s="55"/>
      <c r="F66" s="56">
        <v>0</v>
      </c>
    </row>
    <row r="67" spans="1:6" ht="12.75">
      <c r="A67" s="55" t="s">
        <v>84</v>
      </c>
      <c r="B67" s="55"/>
      <c r="C67" s="55"/>
      <c r="D67" s="56">
        <v>0</v>
      </c>
      <c r="E67" s="55"/>
      <c r="F67" s="5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30563.131225167515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</v>
      </c>
      <c r="E70" t="s">
        <v>14</v>
      </c>
      <c r="F70" s="46">
        <f>B70*D70</f>
        <v>633.8800000000001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1.26</v>
      </c>
      <c r="E73" t="s">
        <v>14</v>
      </c>
      <c r="F73" s="11">
        <f>B73*D73</f>
        <v>3993.444</v>
      </c>
    </row>
    <row r="74" spans="1:6" ht="12.75">
      <c r="A74" s="10" t="s">
        <v>29</v>
      </c>
      <c r="F74" s="33">
        <f>F70+F73</f>
        <v>4627.3240000000005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2.6</v>
      </c>
      <c r="E77" t="s">
        <v>14</v>
      </c>
      <c r="F77" s="11">
        <f>B77*D77</f>
        <v>8240.44</v>
      </c>
    </row>
    <row r="78" spans="1:6" ht="12.75">
      <c r="A78" s="10" t="s">
        <v>32</v>
      </c>
      <c r="F78" s="33">
        <f>SUM(F77)</f>
        <v>8240.44</v>
      </c>
    </row>
    <row r="79" spans="1:6" ht="12.75">
      <c r="A79" s="59" t="s">
        <v>78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55555.11922516752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3222.1969150597156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v>0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f>2*285.28</f>
        <v>570.56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59347.87614022723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44743</v>
      </c>
      <c r="C87" s="41">
        <v>-48299</v>
      </c>
      <c r="D87" s="44">
        <f>F44</f>
        <v>43215.96</v>
      </c>
      <c r="E87" s="44">
        <f>F85</f>
        <v>59347.87614022723</v>
      </c>
      <c r="F87" s="45">
        <f>C87+D87-E87</f>
        <v>-64430.91614022723</v>
      </c>
    </row>
    <row r="89" spans="1:6" ht="13.5" thickBot="1">
      <c r="A89" t="s">
        <v>111</v>
      </c>
      <c r="C89" s="49">
        <v>44743</v>
      </c>
      <c r="D89" s="8" t="s">
        <v>112</v>
      </c>
      <c r="E89" s="49">
        <v>44773</v>
      </c>
      <c r="F89" t="s">
        <v>113</v>
      </c>
    </row>
    <row r="90" spans="1:7" ht="13.5" thickBot="1">
      <c r="A90" t="s">
        <v>114</v>
      </c>
      <c r="F90" s="50">
        <f>E87</f>
        <v>59347.87614022723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2017-08-21T12:45:51Z</cp:lastPrinted>
  <dcterms:created xsi:type="dcterms:W3CDTF">2008-08-18T07:30:19Z</dcterms:created>
  <dcterms:modified xsi:type="dcterms:W3CDTF">2022-09-28T12:37:32Z</dcterms:modified>
  <cp:category/>
  <cp:version/>
  <cp:contentType/>
  <cp:contentStatus/>
</cp:coreProperties>
</file>