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<sst xmlns="http://schemas.openxmlformats.org/spreadsheetml/2006/main" count="27" uniqueCount="27">
  <si>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</si>
  <si>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</si>
  <si>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</si>
  <si>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</si>
  <si>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</si>
  <si>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</si>
  <si>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</si>
  <si>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</si>
  <si>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</si>
  <si>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</si>
  <si>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июль</t>
  </si>
  <si>
    <t>Итого: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</si>
  <si>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</si>
  <si>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</si>
  <si>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</si>
  <si>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</si>
  <si>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</si>
  <si>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</si>
  <si>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</si>
  <si>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ноябрь-декабрь</t>
  </si>
  <si>
    <t>Сводная ведомость доходов и расходов за 2022 год по ул. Белякова д.25</t>
  </si>
  <si>
    <t>на 01.01.22</t>
  </si>
  <si>
    <t>март-апрель</t>
  </si>
  <si>
    <t>январь-февраль</t>
  </si>
  <si>
    <t>август</t>
  </si>
  <si>
    <t>сентябрь</t>
  </si>
  <si>
    <t>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</si>
</sst>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4">
      <selection activeCell="O19" sqref="O19"/>
    </sheetView>
  </sheetViews>
  <sheetFormatPr defaultColWidth="9.00390625" defaultRowHeight="12.75"/>
  <cols>
    <col min="1" max="1" width="15.375" style="0" customWidth="1"/>
    <col min="2" max="2" width="8.625" style="0" customWidth="1"/>
    <col min="3" max="3" width="8.25390625" style="0" customWidth="1"/>
    <col min="4" max="4" width="12.375" style="0" customWidth="1"/>
    <col min="7" max="7" width="8.25390625" style="0" customWidth="1"/>
    <col min="8" max="8" width="10.375" style="0" customWidth="1"/>
    <col min="9" max="9" width="10.125" style="0" customWidth="1"/>
  </cols>
  <sheetData>
    <row r="2" spans="3:10" ht="12.75">
      <c r="C2" s="1"/>
      <c r="D2" s="1" t="s">
        <v>20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20" t="s">
        <v>13</v>
      </c>
      <c r="B6" s="23" t="s">
        <v>0</v>
      </c>
      <c r="C6" s="23" t="s">
        <v>1</v>
      </c>
      <c r="D6" s="23" t="s">
        <v>2</v>
      </c>
      <c r="E6" s="26" t="s">
        <v>7</v>
      </c>
      <c r="F6" s="27"/>
      <c r="G6" s="28"/>
      <c r="H6" s="8"/>
      <c r="I6" s="12" t="s">
        <v>17</v>
      </c>
      <c r="J6" s="12" t="s">
        <v>6</v>
      </c>
      <c r="K6" s="12" t="s">
        <v>8</v>
      </c>
      <c r="L6" s="12" t="s">
        <v>9</v>
      </c>
      <c r="M6" s="12" t="s">
        <v>14</v>
      </c>
      <c r="N6" s="10" t="s">
        <v>18</v>
      </c>
    </row>
    <row r="7" spans="1:14" ht="12.75" customHeight="1">
      <c r="A7" s="21"/>
      <c r="B7" s="24"/>
      <c r="C7" s="24"/>
      <c r="D7" s="24"/>
      <c r="E7" s="15" t="s">
        <v>3</v>
      </c>
      <c r="F7" s="15" t="s">
        <v>4</v>
      </c>
      <c r="G7" s="29" t="s">
        <v>12</v>
      </c>
      <c r="H7" s="15" t="s">
        <v>5</v>
      </c>
      <c r="I7" s="18"/>
      <c r="J7" s="13"/>
      <c r="K7" s="13"/>
      <c r="L7" s="13"/>
      <c r="M7" s="13"/>
      <c r="N7" s="11"/>
    </row>
    <row r="8" spans="1:14" ht="12.75">
      <c r="A8" s="21"/>
      <c r="B8" s="24"/>
      <c r="C8" s="24"/>
      <c r="D8" s="24"/>
      <c r="E8" s="16"/>
      <c r="F8" s="16"/>
      <c r="G8" s="30"/>
      <c r="H8" s="16"/>
      <c r="I8" s="18"/>
      <c r="J8" s="13"/>
      <c r="K8" s="13"/>
      <c r="L8" s="13"/>
      <c r="M8" s="13"/>
      <c r="N8" s="11"/>
    </row>
    <row r="9" spans="1:14" ht="12.75">
      <c r="A9" s="22"/>
      <c r="B9" s="25"/>
      <c r="C9" s="25"/>
      <c r="D9" s="25"/>
      <c r="E9" s="17"/>
      <c r="F9" s="17"/>
      <c r="G9" s="31"/>
      <c r="H9" s="17"/>
      <c r="I9" s="19"/>
      <c r="J9" s="14"/>
      <c r="K9" s="14"/>
      <c r="L9" s="14"/>
      <c r="M9" s="14"/>
      <c r="N9" s="11"/>
    </row>
    <row r="10" spans="1:14" ht="12.75">
      <c r="A10" s="2" t="s">
        <v>21</v>
      </c>
      <c r="B10" s="3"/>
      <c r="C10" s="3"/>
      <c r="D10" s="3">
        <v>-1122809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23</v>
      </c>
      <c r="B11" s="3">
        <v>101169</v>
      </c>
      <c r="C11" s="3">
        <v>76519</v>
      </c>
      <c r="D11" s="3">
        <f>D10+B11-C11</f>
        <v>-1098159</v>
      </c>
      <c r="E11" s="3">
        <v>17070.52</v>
      </c>
      <c r="F11" s="3">
        <v>7278.18</v>
      </c>
      <c r="G11" s="3">
        <v>0</v>
      </c>
      <c r="H11" s="3">
        <v>0</v>
      </c>
      <c r="I11" s="3">
        <f>1400+1401.46+6278.02</f>
        <v>9079.48</v>
      </c>
      <c r="J11" s="3">
        <v>14033.21</v>
      </c>
      <c r="K11" s="3">
        <v>9505.81</v>
      </c>
      <c r="L11" s="3">
        <v>15854.45</v>
      </c>
      <c r="M11" s="3">
        <v>3697.05</v>
      </c>
      <c r="N11" s="3"/>
      <c r="O11">
        <f aca="true" t="shared" si="0" ref="O11:O18">E11+F11+G11+H11+I11+J11+K11+L11+M11</f>
        <v>76518.7</v>
      </c>
    </row>
    <row r="12" spans="1:15" ht="12.75">
      <c r="A12" s="2" t="s">
        <v>22</v>
      </c>
      <c r="B12" s="3">
        <v>111686</v>
      </c>
      <c r="C12" s="3">
        <v>91545</v>
      </c>
      <c r="D12" s="3">
        <f aca="true" t="shared" si="1" ref="D12:D19">D11+B12-C12</f>
        <v>-1078018</v>
      </c>
      <c r="E12" s="3">
        <v>17070.52</v>
      </c>
      <c r="F12" s="3">
        <v>7278.18</v>
      </c>
      <c r="G12" s="3">
        <v>0</v>
      </c>
      <c r="H12" s="3">
        <v>464.65</v>
      </c>
      <c r="I12" s="3">
        <f>7112+1401.46+6278.02</f>
        <v>14791.48</v>
      </c>
      <c r="J12" s="3">
        <v>21170.78</v>
      </c>
      <c r="K12" s="3">
        <v>10089.2</v>
      </c>
      <c r="L12" s="3">
        <v>16472.16</v>
      </c>
      <c r="M12" s="3">
        <v>4207.64</v>
      </c>
      <c r="N12" s="3"/>
      <c r="O12">
        <f t="shared" si="0"/>
        <v>91544.61</v>
      </c>
    </row>
    <row r="13" spans="1:15" ht="12.75">
      <c r="A13" s="2" t="s">
        <v>15</v>
      </c>
      <c r="B13" s="3">
        <v>48536</v>
      </c>
      <c r="C13" s="3">
        <v>67907</v>
      </c>
      <c r="D13" s="3">
        <f t="shared" si="1"/>
        <v>-1097389</v>
      </c>
      <c r="E13" s="3">
        <v>17070.52</v>
      </c>
      <c r="F13" s="3">
        <v>7278.18</v>
      </c>
      <c r="G13" s="3">
        <v>0</v>
      </c>
      <c r="H13" s="3">
        <v>0</v>
      </c>
      <c r="I13" s="3">
        <f>3556+446.12+2217.64</f>
        <v>6219.76</v>
      </c>
      <c r="J13" s="3">
        <v>19714.84</v>
      </c>
      <c r="K13" s="3">
        <v>5971.16</v>
      </c>
      <c r="L13" s="3">
        <v>8270.4</v>
      </c>
      <c r="M13" s="3">
        <v>3381.7</v>
      </c>
      <c r="N13" s="3"/>
      <c r="O13">
        <f t="shared" si="0"/>
        <v>67906.56000000001</v>
      </c>
    </row>
    <row r="14" spans="1:15" ht="12.75">
      <c r="A14" s="2" t="s">
        <v>16</v>
      </c>
      <c r="B14" s="3">
        <v>54291</v>
      </c>
      <c r="C14" s="3">
        <v>33140</v>
      </c>
      <c r="D14" s="3">
        <f>D13+B14-C14</f>
        <v>-1076238</v>
      </c>
      <c r="E14" s="3">
        <v>7.81</v>
      </c>
      <c r="F14" s="3">
        <v>35.15</v>
      </c>
      <c r="G14" s="3">
        <v>0</v>
      </c>
      <c r="H14" s="3">
        <v>464.65</v>
      </c>
      <c r="I14" s="3">
        <f>3556+700.73+3139.01</f>
        <v>7395.74</v>
      </c>
      <c r="J14" s="3">
        <v>9172.06</v>
      </c>
      <c r="K14" s="3">
        <v>5868.21</v>
      </c>
      <c r="L14" s="6">
        <v>8785.15</v>
      </c>
      <c r="M14" s="3">
        <v>1411.32</v>
      </c>
      <c r="N14" s="3"/>
      <c r="O14">
        <f t="shared" si="0"/>
        <v>33140.09</v>
      </c>
    </row>
    <row r="15" spans="1:15" ht="12.75">
      <c r="A15" s="2" t="s">
        <v>10</v>
      </c>
      <c r="B15" s="3">
        <v>60634</v>
      </c>
      <c r="C15" s="3">
        <v>71812</v>
      </c>
      <c r="D15" s="3">
        <f t="shared" si="1"/>
        <v>-1087416</v>
      </c>
      <c r="E15" s="3">
        <v>9738.96</v>
      </c>
      <c r="F15" s="3">
        <v>3727.63</v>
      </c>
      <c r="G15" s="3">
        <v>0</v>
      </c>
      <c r="H15" s="3">
        <v>0</v>
      </c>
      <c r="I15" s="3">
        <f>3738+729.79+3261.41</f>
        <v>7729.2</v>
      </c>
      <c r="J15" s="3">
        <v>33170.92</v>
      </c>
      <c r="K15" s="3">
        <v>5010.28</v>
      </c>
      <c r="L15" s="6">
        <v>8922.42</v>
      </c>
      <c r="M15" s="3">
        <v>3513.07</v>
      </c>
      <c r="N15" s="3"/>
      <c r="O15">
        <f t="shared" si="0"/>
        <v>71812.48000000001</v>
      </c>
    </row>
    <row r="16" spans="1:15" ht="15" customHeight="1">
      <c r="A16" s="9" t="s">
        <v>24</v>
      </c>
      <c r="B16" s="3">
        <v>54272</v>
      </c>
      <c r="C16" s="6">
        <v>45349</v>
      </c>
      <c r="D16" s="3">
        <f t="shared" si="1"/>
        <v>-1078493</v>
      </c>
      <c r="E16" s="3">
        <v>9371.8</v>
      </c>
      <c r="F16" s="3">
        <v>3727.63</v>
      </c>
      <c r="G16" s="3">
        <v>0</v>
      </c>
      <c r="H16" s="3">
        <v>0</v>
      </c>
      <c r="I16" s="3">
        <f>3738+729.79+3261.41</f>
        <v>7729.2</v>
      </c>
      <c r="J16" s="6">
        <v>7736.36</v>
      </c>
      <c r="K16" s="6">
        <v>5113.23</v>
      </c>
      <c r="L16" s="6">
        <v>9608.76</v>
      </c>
      <c r="M16" s="6">
        <v>2062.35</v>
      </c>
      <c r="N16" s="6"/>
      <c r="O16">
        <f t="shared" si="0"/>
        <v>45349.33</v>
      </c>
    </row>
    <row r="17" spans="1:15" ht="15" customHeight="1">
      <c r="A17" s="9" t="s">
        <v>25</v>
      </c>
      <c r="B17" s="3">
        <v>54336</v>
      </c>
      <c r="C17" s="6">
        <v>54178</v>
      </c>
      <c r="D17" s="3">
        <f t="shared" si="1"/>
        <v>-1078335</v>
      </c>
      <c r="E17" s="3">
        <v>8742.93</v>
      </c>
      <c r="F17" s="3">
        <v>3727.63</v>
      </c>
      <c r="G17" s="3">
        <v>0</v>
      </c>
      <c r="H17" s="3">
        <v>46.47</v>
      </c>
      <c r="I17" s="3">
        <f>3738+729.79+3261.41</f>
        <v>7729.2</v>
      </c>
      <c r="J17" s="6">
        <v>9560.12</v>
      </c>
      <c r="K17" s="6">
        <v>12251.17</v>
      </c>
      <c r="L17" s="6">
        <v>9574.44</v>
      </c>
      <c r="M17" s="6">
        <v>2546.36</v>
      </c>
      <c r="N17" s="6"/>
      <c r="O17">
        <f t="shared" si="0"/>
        <v>54178.32</v>
      </c>
    </row>
    <row r="18" spans="1:15" ht="15" customHeight="1">
      <c r="A18" s="9" t="s">
        <v>26</v>
      </c>
      <c r="B18" s="3">
        <v>66601</v>
      </c>
      <c r="C18" s="6">
        <v>51067</v>
      </c>
      <c r="D18" s="3">
        <f t="shared" si="1"/>
        <v>-1062801</v>
      </c>
      <c r="E18" s="3">
        <v>8742.93</v>
      </c>
      <c r="F18" s="3">
        <v>3727.63</v>
      </c>
      <c r="G18" s="3">
        <v>0</v>
      </c>
      <c r="H18" s="3">
        <v>418.19</v>
      </c>
      <c r="I18" s="3">
        <f>3738+729.79+3261.41</f>
        <v>7729.2</v>
      </c>
      <c r="J18" s="6">
        <v>11978.65</v>
      </c>
      <c r="K18" s="6">
        <v>5730.94</v>
      </c>
      <c r="L18" s="6">
        <v>10363.73</v>
      </c>
      <c r="M18" s="6">
        <v>2375.8</v>
      </c>
      <c r="N18" s="6"/>
      <c r="O18">
        <f t="shared" si="0"/>
        <v>51067.07000000001</v>
      </c>
    </row>
    <row r="19" spans="1:15" ht="29.25" customHeight="1">
      <c r="A19" s="9" t="s">
        <v>19</v>
      </c>
      <c r="B19" s="3">
        <v>126718</v>
      </c>
      <c r="C19" s="6">
        <v>97108</v>
      </c>
      <c r="D19" s="3">
        <f t="shared" si="1"/>
        <v>-1033191</v>
      </c>
      <c r="E19" s="3">
        <v>8742.93</v>
      </c>
      <c r="F19" s="3">
        <v>3727.63</v>
      </c>
      <c r="G19" s="3">
        <v>2779.68</v>
      </c>
      <c r="H19" s="6">
        <v>464.65</v>
      </c>
      <c r="I19" s="3">
        <f>7812+1527.12+6806.98</f>
        <v>16146.099999999999</v>
      </c>
      <c r="J19" s="6">
        <v>16231.24</v>
      </c>
      <c r="K19" s="6">
        <v>19114.57</v>
      </c>
      <c r="L19" s="6">
        <v>18188.01</v>
      </c>
      <c r="M19" s="6">
        <v>4438.39</v>
      </c>
      <c r="N19" s="7">
        <v>7275.2</v>
      </c>
      <c r="O19">
        <f>E19+F19+G19+H19+I19+J19+K19+L19+M19+N19</f>
        <v>97108.39999999998</v>
      </c>
    </row>
    <row r="20" spans="1:15" ht="12.75">
      <c r="A20" s="5" t="s">
        <v>11</v>
      </c>
      <c r="B20" s="5">
        <f>SUM(B11:B19)</f>
        <v>678243</v>
      </c>
      <c r="C20" s="5">
        <f>SUM(C11:C19)</f>
        <v>588625</v>
      </c>
      <c r="D20" s="5"/>
      <c r="E20" s="5">
        <f aca="true" t="shared" si="2" ref="E20:M20">SUM(E11:E19)</f>
        <v>96558.91999999998</v>
      </c>
      <c r="F20" s="5">
        <f t="shared" si="2"/>
        <v>40507.84</v>
      </c>
      <c r="G20" s="5">
        <f t="shared" si="2"/>
        <v>2779.68</v>
      </c>
      <c r="H20" s="5">
        <f t="shared" si="2"/>
        <v>1858.6100000000001</v>
      </c>
      <c r="I20" s="5">
        <f t="shared" si="2"/>
        <v>84549.35999999999</v>
      </c>
      <c r="J20" s="5">
        <f t="shared" si="2"/>
        <v>142768.18</v>
      </c>
      <c r="K20" s="5">
        <f t="shared" si="2"/>
        <v>78654.57</v>
      </c>
      <c r="L20" s="5">
        <f t="shared" si="2"/>
        <v>106039.51999999999</v>
      </c>
      <c r="M20" s="5">
        <f t="shared" si="2"/>
        <v>27633.679999999997</v>
      </c>
      <c r="N20" s="5">
        <f>N19</f>
        <v>7275.2</v>
      </c>
      <c r="O20">
        <f>E20+F20+G20+H20+I20+J20+K20+L20+M20+N20</f>
        <v>588625.5599999999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N6:N9"/>
    <mergeCell ref="L6:L9"/>
    <mergeCell ref="M6:M9"/>
    <mergeCell ref="H7:H9"/>
    <mergeCell ref="I6:I9"/>
    <mergeCell ref="J6:J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2021-03-28T06:57:34Z</cp:lastPrinted>
  <dcterms:created xsi:type="dcterms:W3CDTF">2012-09-02T06:37:17Z</dcterms:created>
  <dcterms:modified xsi:type="dcterms:W3CDTF">2023-03-22T08:34:44Z</dcterms:modified>
  <cp:category/>
  <cp:version/>
  <cp:contentType/>
  <cp:contentStatus/>
</cp:coreProperties>
</file>