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<sst xmlns="http://schemas.openxmlformats.org/spreadsheetml/2006/main" count="27" uniqueCount="27">
  <si>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</si>
  <si>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</si>
  <si>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</si>
  <si>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</si>
  <si>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</si>
  <si>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</si>
  <si>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</si>
  <si>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</si>
  <si>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</si>
  <si>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</si>
  <si>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</si>
  <si>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</si>
  <si>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</si>
  <si>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</si>
  <si>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</si>
  <si>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</si>
  <si>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</si>
  <si>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</si>
  <si>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</si>
  <si>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</si>
  <si>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>Сводная ведомость доходов и расходов за 2022 год по ул. Забайкальская д.21</t>
  </si>
  <si>
    <t>на 01.01.22</t>
  </si>
  <si>
    <t>март-апрель</t>
  </si>
  <si>
    <t>январь-февраль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</si>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</sst>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4.375" style="0" customWidth="1"/>
    <col min="2" max="2" width="9.25390625" style="0" customWidth="1"/>
    <col min="4" max="4" width="11.625" style="0" customWidth="1"/>
    <col min="7" max="7" width="8.25390625" style="0" customWidth="1"/>
    <col min="8" max="8" width="10.25390625" style="0" customWidth="1"/>
    <col min="9" max="9" width="10.6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9" t="s">
        <v>13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7"/>
      <c r="I6" s="9" t="s">
        <v>17</v>
      </c>
      <c r="J6" s="9" t="s">
        <v>6</v>
      </c>
      <c r="K6" s="9" t="s">
        <v>8</v>
      </c>
      <c r="L6" s="9" t="s">
        <v>9</v>
      </c>
      <c r="M6" s="9" t="s">
        <v>14</v>
      </c>
      <c r="N6" s="17" t="s">
        <v>18</v>
      </c>
    </row>
    <row r="7" spans="1:14" ht="12.75" customHeight="1">
      <c r="A7" s="20"/>
      <c r="B7" s="23"/>
      <c r="C7" s="23"/>
      <c r="D7" s="23"/>
      <c r="E7" s="12" t="s">
        <v>3</v>
      </c>
      <c r="F7" s="12" t="s">
        <v>4</v>
      </c>
      <c r="G7" s="28" t="s">
        <v>12</v>
      </c>
      <c r="H7" s="12" t="s">
        <v>5</v>
      </c>
      <c r="I7" s="15"/>
      <c r="J7" s="10"/>
      <c r="K7" s="10"/>
      <c r="L7" s="10"/>
      <c r="M7" s="10"/>
      <c r="N7" s="18"/>
    </row>
    <row r="8" spans="1:14" ht="12.75">
      <c r="A8" s="20"/>
      <c r="B8" s="23"/>
      <c r="C8" s="23"/>
      <c r="D8" s="23"/>
      <c r="E8" s="13"/>
      <c r="F8" s="13"/>
      <c r="G8" s="29"/>
      <c r="H8" s="13"/>
      <c r="I8" s="15"/>
      <c r="J8" s="10"/>
      <c r="K8" s="10"/>
      <c r="L8" s="10"/>
      <c r="M8" s="10"/>
      <c r="N8" s="18"/>
    </row>
    <row r="9" spans="1:14" ht="12.75">
      <c r="A9" s="21"/>
      <c r="B9" s="24"/>
      <c r="C9" s="24"/>
      <c r="D9" s="24"/>
      <c r="E9" s="14"/>
      <c r="F9" s="14"/>
      <c r="G9" s="30"/>
      <c r="H9" s="14"/>
      <c r="I9" s="16"/>
      <c r="J9" s="11"/>
      <c r="K9" s="11"/>
      <c r="L9" s="11"/>
      <c r="M9" s="11"/>
      <c r="N9" s="18"/>
    </row>
    <row r="10" spans="1:14" ht="12.75">
      <c r="A10" s="2" t="s">
        <v>21</v>
      </c>
      <c r="B10" s="3"/>
      <c r="C10" s="3"/>
      <c r="D10" s="3">
        <v>-777321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23</v>
      </c>
      <c r="B11" s="3">
        <v>99863</v>
      </c>
      <c r="C11" s="3">
        <v>94004</v>
      </c>
      <c r="D11" s="3">
        <f>D10+B11-C11</f>
        <v>-771462</v>
      </c>
      <c r="E11" s="3">
        <v>17071.72</v>
      </c>
      <c r="F11" s="3">
        <v>7278.18</v>
      </c>
      <c r="G11" s="3">
        <v>0</v>
      </c>
      <c r="H11" s="3">
        <v>0</v>
      </c>
      <c r="I11" s="3">
        <f>4550+797.92+4491.2</f>
        <v>9839.119999999999</v>
      </c>
      <c r="J11" s="3">
        <v>29572.27</v>
      </c>
      <c r="K11" s="3">
        <v>9606.36</v>
      </c>
      <c r="L11" s="3">
        <v>16022.16</v>
      </c>
      <c r="M11" s="3">
        <v>4613.94</v>
      </c>
      <c r="N11" s="3"/>
      <c r="O11">
        <f aca="true" t="shared" si="0" ref="O11:O18">E11+F11+G11+H11+I11+J11+K11+L11+M11</f>
        <v>94003.75000000001</v>
      </c>
    </row>
    <row r="12" spans="1:15" ht="12.75">
      <c r="A12" s="2" t="s">
        <v>22</v>
      </c>
      <c r="B12" s="3">
        <v>112261</v>
      </c>
      <c r="C12" s="3">
        <v>92489</v>
      </c>
      <c r="D12" s="3">
        <f aca="true" t="shared" si="1" ref="D12:D19">D11+B12-C12</f>
        <v>-751690</v>
      </c>
      <c r="E12" s="3">
        <v>17071.72</v>
      </c>
      <c r="F12" s="3">
        <v>7278.18</v>
      </c>
      <c r="G12" s="3">
        <v>0</v>
      </c>
      <c r="H12" s="3">
        <v>461.75</v>
      </c>
      <c r="I12" s="3">
        <f>11866.88+797.92+4491.2</f>
        <v>17156</v>
      </c>
      <c r="J12" s="3">
        <v>19549.53</v>
      </c>
      <c r="K12" s="3">
        <v>10195.92</v>
      </c>
      <c r="L12" s="3">
        <v>16646.4</v>
      </c>
      <c r="M12" s="3">
        <v>4129.8</v>
      </c>
      <c r="N12" s="3"/>
      <c r="O12">
        <f t="shared" si="0"/>
        <v>92489.3</v>
      </c>
    </row>
    <row r="13" spans="1:15" ht="12.75">
      <c r="A13" s="2" t="s">
        <v>15</v>
      </c>
      <c r="B13" s="3">
        <v>51488</v>
      </c>
      <c r="C13" s="3">
        <v>60817</v>
      </c>
      <c r="D13" s="3">
        <f t="shared" si="1"/>
        <v>-761019</v>
      </c>
      <c r="E13" s="3">
        <v>17071.72</v>
      </c>
      <c r="F13" s="3">
        <v>7278.18</v>
      </c>
      <c r="G13" s="3">
        <v>0</v>
      </c>
      <c r="H13" s="3">
        <v>0</v>
      </c>
      <c r="I13" s="3">
        <f>4683.76+382.19+2644.56</f>
        <v>7710.51</v>
      </c>
      <c r="J13" s="3">
        <v>11453.32</v>
      </c>
      <c r="K13" s="3">
        <v>6034.32</v>
      </c>
      <c r="L13" s="3">
        <v>8357.88</v>
      </c>
      <c r="M13" s="3">
        <v>2911.33</v>
      </c>
      <c r="N13" s="3"/>
      <c r="O13">
        <f t="shared" si="0"/>
        <v>60817.26</v>
      </c>
    </row>
    <row r="14" spans="1:15" ht="12.75">
      <c r="A14" s="2" t="s">
        <v>16</v>
      </c>
      <c r="B14" s="3">
        <v>56973</v>
      </c>
      <c r="C14" s="3">
        <v>30725</v>
      </c>
      <c r="D14" s="3">
        <f>D13+B14-C14</f>
        <v>-734771</v>
      </c>
      <c r="E14" s="3">
        <v>0</v>
      </c>
      <c r="F14" s="3">
        <v>0</v>
      </c>
      <c r="G14" s="3">
        <v>0</v>
      </c>
      <c r="H14" s="3">
        <v>461.75</v>
      </c>
      <c r="I14" s="3">
        <f>55.88+398.96+2245.6</f>
        <v>2700.44</v>
      </c>
      <c r="J14" s="3">
        <v>11218.41</v>
      </c>
      <c r="K14" s="3">
        <v>5930.28</v>
      </c>
      <c r="L14" s="3">
        <v>8878.08</v>
      </c>
      <c r="M14" s="3">
        <v>1536.33</v>
      </c>
      <c r="N14" s="3"/>
      <c r="O14">
        <f t="shared" si="0"/>
        <v>30725.29</v>
      </c>
    </row>
    <row r="15" spans="1:15" ht="12.75">
      <c r="A15" s="2" t="s">
        <v>10</v>
      </c>
      <c r="B15" s="3">
        <v>52417</v>
      </c>
      <c r="C15" s="3">
        <v>71435</v>
      </c>
      <c r="D15" s="3">
        <f t="shared" si="1"/>
        <v>-753789</v>
      </c>
      <c r="E15" s="3">
        <v>12524.17</v>
      </c>
      <c r="F15" s="3">
        <v>3727.63</v>
      </c>
      <c r="G15" s="3">
        <v>0</v>
      </c>
      <c r="H15" s="3">
        <v>0</v>
      </c>
      <c r="I15" s="3">
        <f>5468.16+422.29+2333.17</f>
        <v>8223.619999999999</v>
      </c>
      <c r="J15" s="3">
        <v>29413.84</v>
      </c>
      <c r="K15" s="3">
        <v>5063.28</v>
      </c>
      <c r="L15" s="6">
        <v>9016.8</v>
      </c>
      <c r="M15" s="3">
        <v>3465.25</v>
      </c>
      <c r="N15" s="3"/>
      <c r="O15">
        <f t="shared" si="0"/>
        <v>71434.59</v>
      </c>
    </row>
    <row r="16" spans="1:15" ht="15" customHeight="1">
      <c r="A16" s="8" t="s">
        <v>24</v>
      </c>
      <c r="B16" s="3">
        <v>57853</v>
      </c>
      <c r="C16" s="6">
        <v>80835</v>
      </c>
      <c r="D16" s="3">
        <f t="shared" si="1"/>
        <v>-776771</v>
      </c>
      <c r="E16" s="3">
        <v>12562.07</v>
      </c>
      <c r="F16" s="3">
        <v>3727.63</v>
      </c>
      <c r="G16" s="3">
        <v>0</v>
      </c>
      <c r="H16" s="6">
        <v>0</v>
      </c>
      <c r="I16" s="3">
        <f>5468.16+422.29+2333.17</f>
        <v>8223.619999999999</v>
      </c>
      <c r="J16" s="6">
        <v>37463.65</v>
      </c>
      <c r="K16" s="6">
        <v>5167.32</v>
      </c>
      <c r="L16" s="6">
        <v>9710.4</v>
      </c>
      <c r="M16" s="6">
        <v>3980.6</v>
      </c>
      <c r="N16" s="6"/>
      <c r="O16">
        <f t="shared" si="0"/>
        <v>80835.29000000001</v>
      </c>
    </row>
    <row r="17" spans="1:15" ht="15" customHeight="1">
      <c r="A17" s="8" t="s">
        <v>25</v>
      </c>
      <c r="B17" s="3">
        <v>55539</v>
      </c>
      <c r="C17" s="6">
        <v>50814</v>
      </c>
      <c r="D17" s="3">
        <f t="shared" si="1"/>
        <v>-772046</v>
      </c>
      <c r="E17" s="3">
        <v>8742.93</v>
      </c>
      <c r="F17" s="3">
        <v>3727.63</v>
      </c>
      <c r="G17" s="3">
        <v>0</v>
      </c>
      <c r="H17" s="6">
        <v>46.18</v>
      </c>
      <c r="I17" s="3">
        <f>4394.82+323.72+1781.23</f>
        <v>6499.77</v>
      </c>
      <c r="J17" s="6">
        <v>7311.54</v>
      </c>
      <c r="K17" s="6">
        <v>12380.76</v>
      </c>
      <c r="L17" s="6">
        <v>9675.72</v>
      </c>
      <c r="M17" s="6">
        <v>2429.32</v>
      </c>
      <c r="N17" s="6"/>
      <c r="O17">
        <f t="shared" si="0"/>
        <v>50813.850000000006</v>
      </c>
    </row>
    <row r="18" spans="1:15" ht="15" customHeight="1">
      <c r="A18" s="8" t="s">
        <v>26</v>
      </c>
      <c r="B18" s="3">
        <v>51485</v>
      </c>
      <c r="C18" s="6">
        <v>57211</v>
      </c>
      <c r="D18" s="3">
        <f t="shared" si="1"/>
        <v>-777772</v>
      </c>
      <c r="E18" s="3">
        <v>10695.93</v>
      </c>
      <c r="F18" s="3">
        <v>3727.63</v>
      </c>
      <c r="G18" s="3">
        <v>0</v>
      </c>
      <c r="H18" s="6">
        <v>415.58</v>
      </c>
      <c r="I18" s="3">
        <f>5868.66+422.29+2333.17</f>
        <v>8624.119999999999</v>
      </c>
      <c r="J18" s="6">
        <v>14819.27</v>
      </c>
      <c r="K18" s="6">
        <v>5791.56</v>
      </c>
      <c r="L18" s="6">
        <v>10473.36</v>
      </c>
      <c r="M18" s="6">
        <v>2663.55</v>
      </c>
      <c r="N18" s="6"/>
      <c r="O18">
        <f t="shared" si="0"/>
        <v>57211</v>
      </c>
    </row>
    <row r="19" spans="1:15" ht="27.75" customHeight="1">
      <c r="A19" s="8" t="s">
        <v>19</v>
      </c>
      <c r="B19" s="3">
        <v>108921</v>
      </c>
      <c r="C19" s="6">
        <v>119503</v>
      </c>
      <c r="D19" s="3">
        <f t="shared" si="1"/>
        <v>-788354</v>
      </c>
      <c r="E19" s="3">
        <v>10695.93</v>
      </c>
      <c r="F19" s="3">
        <v>3727.63</v>
      </c>
      <c r="G19" s="3">
        <v>2809.08</v>
      </c>
      <c r="H19" s="6">
        <v>461.75</v>
      </c>
      <c r="I19" s="3">
        <f>15419.52+853.59+4869.61</f>
        <v>21142.72</v>
      </c>
      <c r="J19" s="6">
        <v>30224.61</v>
      </c>
      <c r="K19" s="6">
        <v>19316.76</v>
      </c>
      <c r="L19" s="6">
        <v>18380.4</v>
      </c>
      <c r="M19" s="6">
        <v>5392.15</v>
      </c>
      <c r="N19" s="6">
        <v>7352.16</v>
      </c>
      <c r="O19">
        <f>E19+F19+G19+H19+I19+J19+K19+L19+M19+N19</f>
        <v>119503.19</v>
      </c>
    </row>
    <row r="20" spans="1:15" ht="12.75">
      <c r="A20" s="5" t="s">
        <v>11</v>
      </c>
      <c r="B20" s="5">
        <f>SUM(B11:B19)</f>
        <v>646800</v>
      </c>
      <c r="C20" s="5">
        <f>SUM(C11:C19)</f>
        <v>657833</v>
      </c>
      <c r="D20" s="5"/>
      <c r="E20" s="5">
        <f aca="true" t="shared" si="2" ref="E20:M20">SUM(E11:E19)</f>
        <v>106436.18999999997</v>
      </c>
      <c r="F20" s="5">
        <f t="shared" si="2"/>
        <v>40472.689999999995</v>
      </c>
      <c r="G20" s="5">
        <f t="shared" si="2"/>
        <v>2809.08</v>
      </c>
      <c r="H20" s="5">
        <f t="shared" si="2"/>
        <v>1847.01</v>
      </c>
      <c r="I20" s="5">
        <f t="shared" si="2"/>
        <v>90119.92</v>
      </c>
      <c r="J20" s="5">
        <f t="shared" si="2"/>
        <v>191026.44</v>
      </c>
      <c r="K20" s="5">
        <f t="shared" si="2"/>
        <v>79486.56</v>
      </c>
      <c r="L20" s="5">
        <f t="shared" si="2"/>
        <v>107161.20000000001</v>
      </c>
      <c r="M20" s="5">
        <f t="shared" si="2"/>
        <v>31122.269999999997</v>
      </c>
      <c r="N20" s="3">
        <f>N19</f>
        <v>7352.16</v>
      </c>
      <c r="O20">
        <f>E20+F20+G20+H20+I20+J20+K20+L20+M20+N20</f>
        <v>657833.52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2021-03-28T07:41:51Z</cp:lastPrinted>
  <dcterms:created xsi:type="dcterms:W3CDTF">2012-09-02T06:37:17Z</dcterms:created>
  <dcterms:modified xsi:type="dcterms:W3CDTF">2023-03-22T11:02:50Z</dcterms:modified>
  <cp:category/>
  <cp:version/>
  <cp:contentType/>
  <cp:contentStatus/>
</cp:coreProperties>
</file>