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<sst xmlns="http://schemas.openxmlformats.org/spreadsheetml/2006/main" count="165" uniqueCount="143">
  <si>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</si>
  <si>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</si>
  <si>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</si>
  <si>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</si>
  <si>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</si>
  <si>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</si>
  <si>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</si>
  <si>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</si>
  <si>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</si>
  <si>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</si>
  <si>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</si>
  <si>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</si>
  <si>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</si>
  <si>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</si>
  <si>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</si>
  <si>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</si>
  <si>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</si>
  <si>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</si>
  <si>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</si>
  <si>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</si>
  <si>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</si>
  <si>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</si>
  <si>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</si>
  <si>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</si>
  <si>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</si>
  <si>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</si>
  <si>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</si>
  <si>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</si>
  <si>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</si>
  <si>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</si>
  <si>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</si>
  <si>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</si>
  <si>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</si>
  <si>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</si>
  <si>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</si>
  <si>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</si>
  <si>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</si>
  <si>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</si>
  <si>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</si>
  <si>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</si>
  <si>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</si>
  <si>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</si>
  <si>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</si>
  <si>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</si>
  <si>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</si>
  <si>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</si>
  <si>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</si>
  <si>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</si>
  <si>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</si>
  <si>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</si>
  <si>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</si>
  <si>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</si>
  <si>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</si>
  <si>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</si>
  <si>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</si>
  <si>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</si>
  <si>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</si>
  <si>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</si>
  <si>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</si>
  <si>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</si>
  <si>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</si>
  <si>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</si>
  <si>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</si>
  <si>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</si>
  <si>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</si>
  <si>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</si>
  <si>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</si>
  <si>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</si>
  <si>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</si>
  <si>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</si>
  <si>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</si>
  <si>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</si>
  <si>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</si>
  <si>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</si>
  <si>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</si>
  <si>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</si>
  <si>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</si>
  <si>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</si>
  <si>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</si>
  <si>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</si>
  <si>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</si>
  <si>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</si>
  <si>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</si>
  <si>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</si>
  <si>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</si>
  <si>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</si>
  <si>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</si>
  <si>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</si>
  <si>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</si>
  <si>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</si>
  <si>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</si>
  <si>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</si>
  <si>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</si>
  <si>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</si>
  <si>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</si>
  <si>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</si>
  <si>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</si>
  <si>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</si>
  <si>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</si>
  <si>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</si>
  <si>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</si>
  <si>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</si>
  <si>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</si>
  <si>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</si>
  <si>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</si>
  <si>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</si>
  <si>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</si>
  <si>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</si>
  <si>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</si>
  <si>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</si>
  <si>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</si>
  <si>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</si>
  <si>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</si>
  <si>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</si>
  <si>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</si>
  <si>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</si>
  <si>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</si>
  <si>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</si>
  <si>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</si>
  <si>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</si>
  <si>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</si>
  <si>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</si>
  <si>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</si>
  <si>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</si>
  <si>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</si>
  <si>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</si>
  <si>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</si>
  <si>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</si>
  <si>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</si>
  <si>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</si>
  <si>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</si>
  <si>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</si>
  <si>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</si>
  <si>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</si>
  <si>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</si>
  <si>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</si>
  <si>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</si>
  <si>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</si>
  <si>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</si>
  <si>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</si>
  <si>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</si>
  <si>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</si>
  <si>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 Узла при  смене сопла (4шт)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</si>
</sst>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7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0">
        <f>L6*160.174*1.302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24.25</v>
      </c>
      <c r="M14" s="50">
        <f t="shared" si="0"/>
        <v>5057.253789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0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33.62</v>
      </c>
      <c r="M20" s="33">
        <f>SUM(M6:M19)</f>
        <v>7011.334943760001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v>244.7</v>
      </c>
      <c r="M24" s="32">
        <f aca="true" t="shared" si="1" ref="M24:M35">L24*160.174*1.302*1.15</f>
        <v>58686.04133993999</v>
      </c>
    </row>
    <row r="25" spans="1:13" ht="12.75">
      <c r="A25" t="s">
        <v>110</v>
      </c>
      <c r="J25" s="23">
        <v>2</v>
      </c>
      <c r="K25" s="35" t="s">
        <v>142</v>
      </c>
      <c r="L25" s="50">
        <v>12.4</v>
      </c>
      <c r="M25" s="32">
        <f t="shared" si="1"/>
        <v>2973.8737744800005</v>
      </c>
    </row>
    <row r="26" spans="1:13" ht="12.75">
      <c r="A26" t="s">
        <v>111</v>
      </c>
      <c r="J26" s="23">
        <v>3</v>
      </c>
      <c r="K26" s="35"/>
      <c r="L26" s="55"/>
      <c r="M26" s="32">
        <f t="shared" si="1"/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257.09999999999997</v>
      </c>
      <c r="M36" s="33">
        <f>SUM(M24:M35)</f>
        <v>61659.91511441999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227370.25</v>
      </c>
      <c r="J40" s="23">
        <v>1</v>
      </c>
      <c r="K40" s="35"/>
      <c r="L40" s="23"/>
      <c r="M40" s="23"/>
    </row>
    <row r="41" spans="1:13" ht="12.75">
      <c r="A41" t="s">
        <v>7</v>
      </c>
      <c r="F41" s="5">
        <v>233844.9</v>
      </c>
      <c r="J41" s="25">
        <v>2</v>
      </c>
      <c r="K41" s="35"/>
      <c r="L41" s="23"/>
      <c r="M41" s="23"/>
    </row>
    <row r="42" spans="2:13" ht="12.75">
      <c r="B42" t="s">
        <v>8</v>
      </c>
      <c r="F42" s="9">
        <f>F41/F40</f>
        <v>1.0284762408450534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235944.9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(10429)*1.302</f>
        <v>13578.558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(13055)*1.302</f>
        <v>16997.61</v>
      </c>
      <c r="J49" s="25">
        <v>10</v>
      </c>
      <c r="K49" s="39"/>
      <c r="L49" s="23"/>
      <c r="M49" s="23"/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30576.168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5"/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39"/>
      <c r="L53" s="23"/>
      <c r="M53" s="23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15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0</v>
      </c>
      <c r="J55" s="25">
        <v>16</v>
      </c>
      <c r="K55" s="39"/>
      <c r="L55" s="23"/>
      <c r="M55" s="23"/>
    </row>
    <row r="56" spans="1:13" ht="12.75">
      <c r="A56" s="4" t="s">
        <v>60</v>
      </c>
      <c r="J56" s="25">
        <v>17</v>
      </c>
      <c r="K56" s="39"/>
      <c r="L56" s="23"/>
      <c r="M56" s="23"/>
    </row>
    <row r="57" spans="1:13" ht="12.75">
      <c r="A57" t="s">
        <v>68</v>
      </c>
      <c r="B57" s="10">
        <v>4</v>
      </c>
      <c r="D57" s="5">
        <v>6305</v>
      </c>
      <c r="F57" s="5">
        <f>B57*D57</f>
        <v>25220</v>
      </c>
      <c r="J57" s="25">
        <v>18</v>
      </c>
      <c r="K57" s="39"/>
      <c r="L57" s="23"/>
      <c r="M57" s="23"/>
    </row>
    <row r="58" spans="1:13" ht="12.75">
      <c r="A58" s="58" t="s">
        <v>136</v>
      </c>
      <c r="B58" s="64"/>
      <c r="C58" s="58"/>
      <c r="D58" s="59"/>
      <c r="E58" s="58"/>
      <c r="F58" s="59">
        <v>0</v>
      </c>
      <c r="J58" s="25">
        <v>19</v>
      </c>
      <c r="K58" s="39"/>
      <c r="L58" s="23"/>
      <c r="M58" s="23"/>
    </row>
    <row r="59" spans="1:13" ht="12.75">
      <c r="A59" s="10" t="s">
        <v>64</v>
      </c>
      <c r="F59" s="8">
        <f>SUM(F57+F58)</f>
        <v>25220</v>
      </c>
      <c r="J59" s="25">
        <v>20</v>
      </c>
      <c r="K59" s="39"/>
      <c r="L59" s="23"/>
      <c r="M59" s="23"/>
    </row>
    <row r="60" spans="1:13" ht="12.75">
      <c r="A60" s="4" t="s">
        <v>61</v>
      </c>
      <c r="B60" s="4"/>
      <c r="F60" s="5"/>
      <c r="J60" s="20"/>
      <c r="K60" s="20"/>
      <c r="L60" s="31" t="s">
        <v>58</v>
      </c>
      <c r="M60" s="33">
        <f>SUM(M40:M59)</f>
        <v>0</v>
      </c>
    </row>
    <row r="61" spans="1:10" ht="12.75">
      <c r="A61" t="s">
        <v>18</v>
      </c>
      <c r="C61" s="51">
        <v>304061</v>
      </c>
      <c r="D61">
        <v>224780.6</v>
      </c>
      <c r="E61">
        <v>9983.4</v>
      </c>
      <c r="F61" s="36">
        <f>C61/D61*E61</f>
        <v>13504.557721618323</v>
      </c>
      <c r="J61" s="46"/>
    </row>
    <row r="62" spans="1:10" ht="12.75">
      <c r="A62" t="s">
        <v>19</v>
      </c>
      <c r="F62" s="36">
        <f>M20</f>
        <v>7011.334943760001</v>
      </c>
      <c r="J62" s="46"/>
    </row>
    <row r="63" spans="1:10" ht="12.75">
      <c r="A63" t="s">
        <v>20</v>
      </c>
      <c r="F63" s="11">
        <f>M36</f>
        <v>61659.91511441999</v>
      </c>
      <c r="J63" s="46"/>
    </row>
    <row r="64" spans="1:10" ht="12.75">
      <c r="A64" t="s">
        <v>73</v>
      </c>
      <c r="F64" s="11">
        <f>4*600*1.302</f>
        <v>3124.8</v>
      </c>
      <c r="J64" s="46"/>
    </row>
    <row r="65" spans="1:10" ht="12.75">
      <c r="A65" t="s">
        <v>21</v>
      </c>
      <c r="F65" s="11">
        <f>M60</f>
        <v>0</v>
      </c>
      <c r="J65" s="46"/>
    </row>
    <row r="66" spans="1:10" ht="12.75">
      <c r="A66" t="s">
        <v>22</v>
      </c>
      <c r="F66" s="5"/>
      <c r="J66" s="46"/>
    </row>
    <row r="67" spans="1:10" ht="12.75">
      <c r="A67" s="58" t="s">
        <v>79</v>
      </c>
      <c r="B67" s="58"/>
      <c r="C67" s="58"/>
      <c r="D67" s="58"/>
      <c r="E67" s="58"/>
      <c r="F67" s="59">
        <v>0</v>
      </c>
      <c r="J67" s="46"/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0.29</v>
      </c>
      <c r="E69" t="s">
        <v>14</v>
      </c>
      <c r="F69" s="11">
        <f>B69*D69</f>
        <v>2895.1859999999997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88195.79377979832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</v>
      </c>
      <c r="E73" t="s">
        <v>14</v>
      </c>
      <c r="F73" s="11">
        <f>B73*D73</f>
        <v>1996.68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1.26</v>
      </c>
      <c r="E76" t="s">
        <v>14</v>
      </c>
      <c r="F76" s="11">
        <f>B76*D76</f>
        <v>12579.083999999999</v>
      </c>
    </row>
    <row r="77" spans="1:6" ht="12.75">
      <c r="A77" s="10" t="s">
        <v>66</v>
      </c>
      <c r="F77" s="34">
        <f>F73+F76</f>
        <v>14575.764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2.6</v>
      </c>
      <c r="E80" t="s">
        <v>14</v>
      </c>
      <c r="F80" s="11">
        <f>B80*D80</f>
        <v>25956.84</v>
      </c>
    </row>
    <row r="81" spans="1:9" ht="12.75">
      <c r="A81" s="4" t="s">
        <v>67</v>
      </c>
      <c r="B81" s="1"/>
      <c r="F81" s="34">
        <f>SUM(F80)</f>
        <v>25956.84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184524.56577979831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10702.424815228302</v>
      </c>
    </row>
    <row r="85" spans="1:6" ht="12.75">
      <c r="A85" s="1"/>
      <c r="B85" s="38" t="s">
        <v>133</v>
      </c>
      <c r="C85" s="38"/>
      <c r="D85" s="1"/>
      <c r="E85" s="56"/>
      <c r="F85" s="57">
        <v>35697.9</v>
      </c>
    </row>
    <row r="86" spans="1:6" ht="12.75">
      <c r="A86" s="1"/>
      <c r="B86" s="38" t="s">
        <v>134</v>
      </c>
      <c r="C86" s="38"/>
      <c r="D86" s="1"/>
      <c r="E86" s="56"/>
      <c r="F86" s="57">
        <v>1777.39</v>
      </c>
    </row>
    <row r="87" spans="1:6" ht="12.75">
      <c r="A87" s="1"/>
      <c r="B87" s="38" t="s">
        <v>135</v>
      </c>
      <c r="C87" s="38"/>
      <c r="D87" s="1"/>
      <c r="E87" s="56"/>
      <c r="F87" s="57">
        <v>9784.24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242486.5205950266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44743</v>
      </c>
      <c r="C90" s="43">
        <v>875780</v>
      </c>
      <c r="D90" s="47">
        <f>F44</f>
        <v>235944.9</v>
      </c>
      <c r="E90" s="47">
        <f>F88</f>
        <v>242486.5205950266</v>
      </c>
      <c r="F90" s="45">
        <f>C90+D90-E90</f>
        <v>869238.3794049732</v>
      </c>
    </row>
    <row r="92" spans="1:6" ht="13.5" thickBot="1">
      <c r="A92" t="s">
        <v>116</v>
      </c>
      <c r="C92" s="53">
        <v>44743</v>
      </c>
      <c r="D92" s="8" t="s">
        <v>117</v>
      </c>
      <c r="E92" s="53">
        <v>44773</v>
      </c>
      <c r="F92" t="s">
        <v>118</v>
      </c>
    </row>
    <row r="93" spans="1:7" ht="13.5" thickBot="1">
      <c r="A93" t="s">
        <v>119</v>
      </c>
      <c r="F93" s="52">
        <f>E90</f>
        <v>242486.5205950266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2022-09-28T12:31:26Z</dcterms:modified>
  <cp:category/>
  <cp:version/>
  <cp:contentType/>
  <cp:contentStatus/>
</cp:coreProperties>
</file>