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<sst xmlns="http://schemas.openxmlformats.org/spreadsheetml/2006/main" count="165" uniqueCount="142">
  <si>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</si>
  <si>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</si>
  <si>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</si>
  <si>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</si>
  <si>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</si>
  <si>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</si>
  <si>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</si>
  <si>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</si>
  <si>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</si>
  <si>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</si>
  <si>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</si>
  <si>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</si>
  <si>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</si>
  <si>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</si>
  <si>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</si>
  <si>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</si>
  <si>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</si>
  <si>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</si>
  <si>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</si>
  <si>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</si>
  <si>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</si>
  <si>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</si>
  <si>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</si>
  <si>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</si>
  <si>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</si>
  <si>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</si>
  <si>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</si>
  <si>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</si>
  <si>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</si>
  <si>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</si>
  <si>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</si>
  <si>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</si>
  <si>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</si>
  <si>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</si>
  <si>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</si>
  <si>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</si>
  <si>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</si>
  <si>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</si>
  <si>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</si>
  <si>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</si>
  <si>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</si>
  <si>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</si>
  <si>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</si>
  <si>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</si>
  <si>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</si>
  <si>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</si>
  <si>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</si>
  <si>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</si>
  <si>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</si>
  <si>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</si>
  <si>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</si>
  <si>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</si>
  <si>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</si>
  <si>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</si>
  <si>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</si>
  <si>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</si>
  <si>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</si>
  <si>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</si>
  <si>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</si>
  <si>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</si>
  <si>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</si>
  <si>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</si>
  <si>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</si>
  <si>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</si>
  <si>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</si>
  <si>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</si>
  <si>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</si>
  <si>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</si>
  <si>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</si>
  <si>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</si>
  <si>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</si>
  <si>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</si>
  <si>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</si>
  <si>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</si>
  <si>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</si>
  <si>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</si>
  <si>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</si>
  <si>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</si>
  <si>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</si>
  <si>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</si>
  <si>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</si>
  <si>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</si>
  <si>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</si>
  <si>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</si>
  <si>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</si>
  <si>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</si>
  <si>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</si>
  <si>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</si>
  <si>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</si>
  <si>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</si>
  <si>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</si>
  <si>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</si>
  <si>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</si>
  <si>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</si>
  <si>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</si>
  <si>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</si>
  <si>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</si>
  <si>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</si>
  <si>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</si>
  <si>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</si>
  <si>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</si>
  <si>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</si>
  <si>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</si>
  <si>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</si>
  <si>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</si>
  <si>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</si>
  <si>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</si>
  <si>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</si>
  <si>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</si>
  <si>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</si>
  <si>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</si>
  <si>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</si>
  <si>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</si>
  <si>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</si>
  <si>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</si>
  <si>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</si>
  <si>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</si>
  <si>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</si>
  <si>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</si>
  <si>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</si>
  <si>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</si>
  <si>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</si>
  <si>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</si>
  <si>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</si>
  <si>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</si>
  <si>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</si>
  <si>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</si>
  <si>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</si>
  <si>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</si>
  <si>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</si>
  <si>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</si>
  <si>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</si>
  <si>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</si>
  <si>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</si>
  <si>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 xml:space="preserve">сдвижение снега </t>
  </si>
  <si>
    <t>смена замка</t>
  </si>
  <si>
    <t>замок</t>
  </si>
  <si>
    <t>1шт</t>
  </si>
  <si>
    <t>смена ламп (5шт) п-д3</t>
  </si>
  <si>
    <t>лампа</t>
  </si>
  <si>
    <t>5шт</t>
  </si>
  <si>
    <t>февраля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</si>
</sst>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1.2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141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18.55</v>
      </c>
      <c r="M20" s="32">
        <f>SUM(M6:M19)</f>
        <v>3868.538465400001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6"/>
      <c r="M24" s="31">
        <f>4500+1900+1000</f>
        <v>7400</v>
      </c>
    </row>
    <row r="25" spans="1:13" ht="12.75">
      <c r="A25" t="s">
        <v>106</v>
      </c>
      <c r="J25" s="20">
        <v>2</v>
      </c>
      <c r="K25" s="20" t="s">
        <v>135</v>
      </c>
      <c r="L25" s="46">
        <v>1.07</v>
      </c>
      <c r="M25" s="31">
        <f aca="true" t="shared" si="1" ref="M25:M46">L25*160.174*1.302*1.15</f>
        <v>256.61652731400005</v>
      </c>
    </row>
    <row r="26" spans="1:13" ht="12.75">
      <c r="A26" t="s">
        <v>107</v>
      </c>
      <c r="J26" s="20">
        <v>3</v>
      </c>
      <c r="K26" s="20" t="s">
        <v>138</v>
      </c>
      <c r="L26" s="46">
        <v>0.35</v>
      </c>
      <c r="M26" s="31">
        <f t="shared" si="1"/>
        <v>83.93998556999999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236187.06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88371.67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0.37415965972056214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89671.615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1.42</v>
      </c>
      <c r="M47" s="32">
        <f>SUM(M24:M46)</f>
        <v>7740.556512884001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(6396+6715)*1.302</f>
        <v>17070.522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(1745+1832)*1.302</f>
        <v>4657.254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136</v>
      </c>
      <c r="L51" s="25" t="s">
        <v>137</v>
      </c>
      <c r="M51" s="25">
        <v>275</v>
      </c>
    </row>
    <row r="52" spans="1:13" ht="12.75">
      <c r="A52" s="4" t="s">
        <v>34</v>
      </c>
      <c r="D52" s="5"/>
      <c r="F52" s="33">
        <f>F49+F50+F51</f>
        <v>21727.776</v>
      </c>
      <c r="J52" s="20">
        <v>2</v>
      </c>
      <c r="K52" s="20" t="s">
        <v>139</v>
      </c>
      <c r="L52" s="25" t="s">
        <v>140</v>
      </c>
      <c r="M52" s="25">
        <f>5*27.7</f>
        <v>138.5</v>
      </c>
    </row>
    <row r="53" spans="1:13" ht="12.75">
      <c r="A53" s="4" t="s">
        <v>16</v>
      </c>
      <c r="D53" s="5"/>
      <c r="J53" s="20">
        <v>3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60"/>
      <c r="L56" s="23"/>
      <c r="M56" s="23"/>
    </row>
    <row r="57" spans="1:13" ht="12.75">
      <c r="A57" s="4" t="s">
        <v>18</v>
      </c>
      <c r="B57" s="4"/>
      <c r="J57" s="20">
        <v>7</v>
      </c>
      <c r="K57" s="20"/>
      <c r="L57" s="23"/>
      <c r="M57" s="23"/>
    </row>
    <row r="58" spans="1:13" ht="12.75">
      <c r="A58" t="s">
        <v>19</v>
      </c>
      <c r="C58" s="47">
        <v>575588</v>
      </c>
      <c r="D58">
        <v>224780.8</v>
      </c>
      <c r="E58">
        <v>3141.3</v>
      </c>
      <c r="F58" s="36">
        <f>C58/D58*E58</f>
        <v>8043.812391449805</v>
      </c>
      <c r="J58" s="20">
        <v>8</v>
      </c>
      <c r="K58" s="20"/>
      <c r="L58" s="23"/>
      <c r="M58" s="23"/>
    </row>
    <row r="59" spans="1:13" ht="12.75">
      <c r="A59" t="s">
        <v>20</v>
      </c>
      <c r="F59" s="36">
        <f>M20</f>
        <v>3868.538465400001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M75</f>
        <v>413.5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0.71</v>
      </c>
      <c r="E65" s="54" t="s">
        <v>14</v>
      </c>
      <c r="F65" s="55">
        <f>B65*D65</f>
        <v>2230.323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15337.373856849807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>
        <v>19</v>
      </c>
      <c r="K69" s="20"/>
      <c r="L69" s="23"/>
      <c r="M69" s="23"/>
    </row>
    <row r="70" spans="1:13" ht="12.75">
      <c r="A70" t="s">
        <v>27</v>
      </c>
      <c r="B70">
        <v>3141.3</v>
      </c>
      <c r="C70" t="s">
        <v>66</v>
      </c>
      <c r="D70" s="5">
        <v>0.39</v>
      </c>
      <c r="E70" t="s">
        <v>14</v>
      </c>
      <c r="F70" s="11">
        <f>B70*D70</f>
        <v>1225.1070000000002</v>
      </c>
      <c r="J70" s="20">
        <v>20</v>
      </c>
      <c r="K70" s="20"/>
      <c r="L70" s="23"/>
      <c r="M70" s="23"/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2.38</v>
      </c>
      <c r="E73" t="s">
        <v>14</v>
      </c>
      <c r="F73" s="11">
        <f>B73*D73</f>
        <v>7476.294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8701.401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/>
      <c r="K75" s="20"/>
      <c r="L75" s="34" t="s">
        <v>65</v>
      </c>
      <c r="M75" s="35">
        <f>SUM(M51:M74)</f>
        <v>413.5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4.62</v>
      </c>
      <c r="E77" t="s">
        <v>14</v>
      </c>
      <c r="F77" s="5">
        <f>B77*D77</f>
        <v>14512.806</v>
      </c>
    </row>
    <row r="78" spans="1:6" ht="12.75">
      <c r="A78" s="4" t="s">
        <v>32</v>
      </c>
      <c r="F78" s="33">
        <f>SUM(F77)</f>
        <v>14512.806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60279.3568568498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3496.2026976972884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f>1375*2</f>
        <v>2750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278.24*2</f>
        <v>556.48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2*1448.77</f>
        <v>2897.54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69979.57955454708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133</v>
      </c>
    </row>
    <row r="87" spans="1:6" ht="12.75">
      <c r="A87" s="13"/>
      <c r="B87" s="40">
        <v>44562</v>
      </c>
      <c r="C87" s="41">
        <v>166850</v>
      </c>
      <c r="D87" s="44">
        <f>F44</f>
        <v>89671.615</v>
      </c>
      <c r="E87" s="44">
        <f>F85</f>
        <v>69979.57955454708</v>
      </c>
      <c r="F87" s="45">
        <f>C87+D87-E87</f>
        <v>186542.0354454529</v>
      </c>
    </row>
    <row r="89" spans="1:6" ht="13.5" thickBot="1">
      <c r="A89" t="s">
        <v>111</v>
      </c>
      <c r="C89" s="49">
        <v>44562</v>
      </c>
      <c r="D89" s="8" t="s">
        <v>112</v>
      </c>
      <c r="E89" s="49">
        <v>44620</v>
      </c>
      <c r="F89" t="s">
        <v>113</v>
      </c>
    </row>
    <row r="90" spans="1:7" ht="13.5" thickBot="1">
      <c r="A90" t="s">
        <v>114</v>
      </c>
      <c r="F90" s="50">
        <f>E87</f>
        <v>69979.57955454708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2022-04-28T13:21:58Z</dcterms:modified>
  <cp:category/>
  <cp:version/>
  <cp:contentType/>
  <cp:contentStatus/>
</cp:coreProperties>
</file>