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<sst xmlns="http://schemas.openxmlformats.org/spreadsheetml/2006/main" count="160" uniqueCount="137">
  <si>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</si>
  <si>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</si>
  <si>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</si>
  <si>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</si>
  <si>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</si>
  <si>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</si>
  <si>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</si>
  <si>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</si>
  <si>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</si>
  <si>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</si>
  <si>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</si>
  <si>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</si>
  <si>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</si>
  <si>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</si>
  <si>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</si>
  <si>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</si>
  <si>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</si>
  <si>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</si>
  <si>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</si>
  <si>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</si>
  <si>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</si>
  <si>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</si>
  <si>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</si>
  <si>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</si>
  <si>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</si>
  <si>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</si>
  <si>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</si>
  <si>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</si>
  <si>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</si>
  <si>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</si>
  <si>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</si>
  <si>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</si>
  <si>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</si>
  <si>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</si>
  <si>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</si>
  <si>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</si>
  <si>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</si>
  <si>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</si>
  <si>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</si>
  <si>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</si>
  <si>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</si>
  <si>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</si>
  <si>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</si>
  <si>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</si>
  <si>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</si>
  <si>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</si>
  <si>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</si>
  <si>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</si>
  <si>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</si>
  <si>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</si>
  <si>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</si>
  <si>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</si>
  <si>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</si>
  <si>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</si>
  <si>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</si>
  <si>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</si>
  <si>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</si>
  <si>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</si>
  <si>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</si>
  <si>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</si>
  <si>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</si>
  <si>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</si>
  <si>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</si>
  <si>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</si>
  <si>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</si>
  <si>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</si>
  <si>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</si>
  <si>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</si>
  <si>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</si>
  <si>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</si>
  <si>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</si>
  <si>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</si>
  <si>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</si>
  <si>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</si>
  <si>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</si>
  <si>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</si>
  <si>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</si>
  <si>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</si>
  <si>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</si>
  <si>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</si>
  <si>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</si>
  <si>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</si>
  <si>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</si>
  <si>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</si>
  <si>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</si>
  <si>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</si>
  <si>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</si>
  <si>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</si>
  <si>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</si>
  <si>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</si>
  <si>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</si>
  <si>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</si>
  <si>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</si>
  <si>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</si>
  <si>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</si>
  <si>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</si>
  <si>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</si>
  <si>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</si>
  <si>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</si>
  <si>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</si>
  <si>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</si>
  <si>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</si>
  <si>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</si>
  <si>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</si>
  <si>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</si>
  <si>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</si>
  <si>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</si>
  <si>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</si>
  <si>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</si>
  <si>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</si>
  <si>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</si>
  <si>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</si>
  <si>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</si>
  <si>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</si>
  <si>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</si>
  <si>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</si>
  <si>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</si>
  <si>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</si>
  <si>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</si>
  <si>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</si>
  <si>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</si>
  <si>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</si>
  <si>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</si>
  <si>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</si>
  <si>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</si>
  <si>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</si>
  <si>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</si>
  <si>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</si>
  <si>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</si>
  <si>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</si>
  <si>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</si>
  <si>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</si>
  <si>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</si>
  <si>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за   ноябрь-декабрь  2022 г.</t>
  </si>
  <si>
    <t>01.11.2022г.</t>
  </si>
  <si>
    <t>ост.на 01.01</t>
  </si>
  <si>
    <t>декабря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</si>
</sst>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C88" sqref="C88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11</v>
      </c>
      <c r="E2" s="58">
        <v>12</v>
      </c>
      <c r="K2" s="5" t="s">
        <v>133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136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11238.24</v>
      </c>
    </row>
    <row r="41" spans="1:6" ht="12.75">
      <c r="A41" t="s">
        <v>7</v>
      </c>
      <c r="F41" s="5">
        <v>12463.78</v>
      </c>
    </row>
    <row r="42" spans="2:6" ht="12.75">
      <c r="B42" t="s">
        <v>8</v>
      </c>
      <c r="F42" s="9">
        <f>F41/F40</f>
        <v>1.1090508834123494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12463.78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(E33*3.8)*2</f>
        <v>2897.88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0.81</v>
      </c>
      <c r="F51" s="53">
        <f>E51*E33</f>
        <v>308.853</v>
      </c>
    </row>
    <row r="52" spans="1:6" ht="12.75">
      <c r="A52" s="4" t="s">
        <v>35</v>
      </c>
      <c r="F52" s="31">
        <f>F49+F50+F51</f>
        <v>3206.733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599363</v>
      </c>
      <c r="D58">
        <v>222535.4</v>
      </c>
      <c r="E58">
        <v>279.1</v>
      </c>
      <c r="F58" s="34">
        <f>C58/D58*E58</f>
        <v>751.7105741378675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0.48</v>
      </c>
      <c r="E65" t="s">
        <v>15</v>
      </c>
      <c r="F65" s="11">
        <f>B65*D65</f>
        <v>183.024</v>
      </c>
    </row>
    <row r="66" spans="1:6" ht="12.75">
      <c r="A66" s="59" t="s">
        <v>80</v>
      </c>
      <c r="B66" s="59"/>
      <c r="C66" s="59"/>
      <c r="D66" s="60"/>
      <c r="E66" s="59"/>
      <c r="F66" s="60">
        <v>1142.1</v>
      </c>
    </row>
    <row r="67" spans="1:6" ht="12.75">
      <c r="A67" s="46" t="s">
        <v>85</v>
      </c>
      <c r="B67" s="46"/>
      <c r="C67" s="46"/>
      <c r="D67" s="53">
        <v>0.68</v>
      </c>
      <c r="E67" s="46"/>
      <c r="F67" s="53">
        <f>D67*E33</f>
        <v>259.28400000000005</v>
      </c>
    </row>
    <row r="68" spans="1:6" ht="12.75">
      <c r="A68" s="4" t="s">
        <v>26</v>
      </c>
      <c r="B68" s="10"/>
      <c r="C68" s="10"/>
      <c r="F68" s="31">
        <f>SUM(F58:F67)</f>
        <v>2336.1185741378677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0.4</v>
      </c>
      <c r="E70" t="s">
        <v>15</v>
      </c>
      <c r="F70" s="11">
        <f>B70*D70</f>
        <v>152.52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5.17</v>
      </c>
      <c r="E73" t="s">
        <v>15</v>
      </c>
      <c r="F73" s="11">
        <f>B73*D73</f>
        <v>1971.3210000000001</v>
      </c>
    </row>
    <row r="74" spans="1:6" ht="12.75">
      <c r="A74" s="4" t="s">
        <v>30</v>
      </c>
      <c r="F74" s="31">
        <f>F70+F73</f>
        <v>2123.8410000000003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5.3</v>
      </c>
      <c r="E77" t="s">
        <v>15</v>
      </c>
      <c r="F77" s="11">
        <f>B77*D77</f>
        <v>2020.89</v>
      </c>
    </row>
    <row r="78" spans="1:6" ht="12.75">
      <c r="A78" s="4" t="s">
        <v>33</v>
      </c>
      <c r="F78" s="31">
        <f>SUM(F77)</f>
        <v>2020.89</v>
      </c>
    </row>
    <row r="79" spans="1:6" ht="12.75">
      <c r="A79" s="56" t="s">
        <v>78</v>
      </c>
      <c r="B79" s="46"/>
      <c r="C79" s="46"/>
      <c r="D79" s="55">
        <v>2.12</v>
      </c>
      <c r="E79" s="46"/>
      <c r="F79" s="57">
        <f>D79*E33</f>
        <v>808.3560000000001</v>
      </c>
    </row>
    <row r="80" spans="1:6" ht="12.75">
      <c r="A80" s="1" t="s">
        <v>34</v>
      </c>
      <c r="B80" s="1"/>
      <c r="F80" s="31">
        <f>F52+F56+F68+F74+F78+F79</f>
        <v>10495.938574137868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608.7644372999963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f>154.86+168.78</f>
        <v>323.64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f>2*133.35</f>
        <v>266.7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2">
        <f>F80+F81+F82+F83+F84</f>
        <v>11695.043011437865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45231</v>
      </c>
      <c r="C87" s="39">
        <v>70631</v>
      </c>
      <c r="D87" s="43">
        <f>F44</f>
        <v>12463.78</v>
      </c>
      <c r="E87" s="43">
        <f>F85</f>
        <v>11695.043011437865</v>
      </c>
      <c r="F87" s="44">
        <f>C87+D87-E87</f>
        <v>71399.73698856213</v>
      </c>
    </row>
    <row r="89" spans="1:6" ht="13.5" thickBot="1">
      <c r="A89" t="s">
        <v>112</v>
      </c>
      <c r="C89" s="48" t="s">
        <v>134</v>
      </c>
      <c r="D89" s="8" t="s">
        <v>113</v>
      </c>
      <c r="E89" s="48">
        <v>44926</v>
      </c>
      <c r="F89" t="s">
        <v>114</v>
      </c>
    </row>
    <row r="90" spans="1:7" ht="13.5" thickBot="1">
      <c r="A90" t="s">
        <v>115</v>
      </c>
      <c r="F90" s="49">
        <f>E87</f>
        <v>11695.043011437865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2023-01-12T16:54:49Z</cp:lastPrinted>
  <dcterms:created xsi:type="dcterms:W3CDTF">2008-08-18T07:30:19Z</dcterms:created>
  <dcterms:modified xsi:type="dcterms:W3CDTF">2023-03-23T11:47:07Z</dcterms:modified>
  <cp:category/>
  <cp:version/>
  <cp:contentType/>
  <cp:contentStatus/>
</cp:coreProperties>
</file>