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<sst xmlns="http://schemas.openxmlformats.org/spreadsheetml/2006/main" count="161" uniqueCount="138">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</sst>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7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48">
        <f t="shared" si="0"/>
        <v>1069.84379124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11.94</v>
      </c>
      <c r="M20" s="34">
        <f>SUM(M6:M19)</f>
        <v>2490.04578312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203.7</v>
      </c>
      <c r="M24" s="33">
        <f aca="true" t="shared" si="1" ref="M24:M44">L24*160.174*1.302*1.15</f>
        <v>48853.071601740005</v>
      </c>
    </row>
    <row r="25" spans="1:13" ht="12.75">
      <c r="A25" t="s">
        <v>113</v>
      </c>
      <c r="J25" s="35">
        <v>2</v>
      </c>
      <c r="K25" s="36" t="s">
        <v>137</v>
      </c>
      <c r="L25" s="53">
        <v>3.12</v>
      </c>
      <c r="M25" s="33">
        <f t="shared" si="1"/>
        <v>748.265014224</v>
      </c>
    </row>
    <row r="26" spans="1:13" ht="12.75">
      <c r="A26" t="s">
        <v>114</v>
      </c>
      <c r="J26" s="35">
        <v>3</v>
      </c>
      <c r="K26" s="36"/>
      <c r="L26" s="53"/>
      <c r="M26" s="33">
        <f t="shared" si="1"/>
        <v>0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57960.1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51139.42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0.8823211140077398</v>
      </c>
      <c r="J42" s="35">
        <v>19</v>
      </c>
      <c r="K42" s="36"/>
      <c r="L42" s="23"/>
      <c r="M42" s="33">
        <f t="shared" si="1"/>
        <v>0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64861.951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206.82</v>
      </c>
      <c r="M45" s="34">
        <f>SUM(M24:M44)</f>
        <v>49601.336615964006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(9419)*1.302</f>
        <v>12263.538</v>
      </c>
      <c r="J49" s="20">
        <v>1</v>
      </c>
      <c r="K49" s="20"/>
      <c r="L49" s="25"/>
      <c r="M49" s="25"/>
    </row>
    <row r="50" spans="1:13" ht="12.75">
      <c r="A50" s="6" t="s">
        <v>15</v>
      </c>
      <c r="F50" s="11">
        <f>(2291)*1.302</f>
        <v>2982.882</v>
      </c>
      <c r="J50" s="20">
        <v>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3</v>
      </c>
      <c r="K51" s="20"/>
      <c r="L51" s="25"/>
      <c r="M51" s="25"/>
    </row>
    <row r="52" spans="1:13" ht="12.75">
      <c r="A52" s="4" t="s">
        <v>74</v>
      </c>
      <c r="F52" s="32">
        <f>F49+F50+F51</f>
        <v>15246.42</v>
      </c>
      <c r="J52" s="20">
        <v>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7</v>
      </c>
      <c r="K55" s="20"/>
      <c r="L55" s="25"/>
      <c r="M55" s="48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57"/>
      <c r="L57" s="25"/>
      <c r="M57" s="25"/>
    </row>
    <row r="58" spans="1:13" ht="12.75">
      <c r="A58" t="s">
        <v>19</v>
      </c>
      <c r="C58" s="49">
        <v>304061</v>
      </c>
      <c r="D58">
        <v>224780.8</v>
      </c>
      <c r="E58">
        <v>3654.2</v>
      </c>
      <c r="F58" s="37">
        <f>C58/D58*E58</f>
        <v>4943.036532479642</v>
      </c>
      <c r="J58" s="20">
        <v>10</v>
      </c>
      <c r="K58" s="20"/>
      <c r="L58" s="25"/>
      <c r="M58" s="25"/>
    </row>
    <row r="59" spans="1:13" ht="14.25" customHeight="1">
      <c r="A59" t="s">
        <v>20</v>
      </c>
      <c r="F59" s="37">
        <f>M20</f>
        <v>2490.04578312</v>
      </c>
      <c r="J59" s="20">
        <v>11</v>
      </c>
      <c r="K59" s="20"/>
      <c r="L59" s="25"/>
      <c r="M59" s="25"/>
    </row>
    <row r="60" spans="1:13" ht="12.75">
      <c r="A60" t="s">
        <v>21</v>
      </c>
      <c r="F60" s="11">
        <f>M45</f>
        <v>49601.336615964006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M67</f>
        <v>0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0.29</v>
      </c>
      <c r="E65" t="s">
        <v>14</v>
      </c>
      <c r="F65" s="11">
        <f>B65*D65</f>
        <v>1060.24</v>
      </c>
      <c r="J65" s="20">
        <v>17</v>
      </c>
      <c r="K65" s="20"/>
      <c r="L65" s="25"/>
      <c r="M65" s="25"/>
    </row>
    <row r="66" spans="1:13" ht="12.75">
      <c r="A66" s="58" t="s">
        <v>76</v>
      </c>
      <c r="B66" s="58"/>
      <c r="C66" s="58"/>
      <c r="D66" s="59"/>
      <c r="E66" s="58"/>
      <c r="F66" s="59">
        <v>0</v>
      </c>
      <c r="J66" s="20">
        <v>18</v>
      </c>
      <c r="K66" s="20"/>
      <c r="L66" s="25"/>
      <c r="M66" s="25"/>
    </row>
    <row r="67" spans="1:13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  <c r="J67" s="20"/>
      <c r="K67" s="20"/>
      <c r="L67" s="31" t="s">
        <v>63</v>
      </c>
      <c r="M67" s="28">
        <f>SUM(M49:M66)</f>
        <v>0</v>
      </c>
    </row>
    <row r="68" spans="1:6" ht="12.75">
      <c r="A68" s="4" t="s">
        <v>25</v>
      </c>
      <c r="B68" s="10"/>
      <c r="C68" s="10"/>
      <c r="F68" s="32">
        <f>SUM(F58:F67)</f>
        <v>58094.658931563645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</v>
      </c>
      <c r="E70" t="s">
        <v>14</v>
      </c>
      <c r="F70" s="11">
        <f>B70*D70</f>
        <v>731.2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1.26</v>
      </c>
      <c r="E73" t="s">
        <v>14</v>
      </c>
      <c r="F73" s="11">
        <f>B73*D73</f>
        <v>4606.56</v>
      </c>
    </row>
    <row r="74" spans="1:6" ht="12.75">
      <c r="A74" s="4" t="s">
        <v>29</v>
      </c>
      <c r="F74" s="32">
        <f>F70+F73</f>
        <v>5337.76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2.6</v>
      </c>
      <c r="E77" t="s">
        <v>14</v>
      </c>
      <c r="F77" s="11">
        <f>B77*D77</f>
        <v>9505.6</v>
      </c>
    </row>
    <row r="78" spans="1:6" ht="12.75">
      <c r="A78" s="4" t="s">
        <v>31</v>
      </c>
      <c r="F78" s="32">
        <f>SUM(F77)</f>
        <v>9505.6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88184.43893156365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5114.697458030691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24435.84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118319.35638959434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44743</v>
      </c>
      <c r="C87" s="42">
        <v>122107</v>
      </c>
      <c r="D87" s="45">
        <f>F44</f>
        <v>64861.951</v>
      </c>
      <c r="E87" s="45">
        <f>F85</f>
        <v>118319.35638959434</v>
      </c>
      <c r="F87" s="46">
        <f>C87+D87-E87</f>
        <v>68649.59461040566</v>
      </c>
    </row>
    <row r="89" spans="1:6" ht="13.5" thickBot="1">
      <c r="A89" t="s">
        <v>86</v>
      </c>
      <c r="C89" s="51">
        <v>44743</v>
      </c>
      <c r="D89" s="8" t="s">
        <v>87</v>
      </c>
      <c r="E89" s="51">
        <v>44773</v>
      </c>
      <c r="F89" t="s">
        <v>88</v>
      </c>
    </row>
    <row r="90" spans="1:7" ht="13.5" thickBot="1">
      <c r="A90" t="s">
        <v>89</v>
      </c>
      <c r="F90" s="52">
        <f>E87</f>
        <v>118319.35638959434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2022-09-28T12:33:54Z</dcterms:modified>
  <cp:category/>
  <cp:version/>
  <cp:contentType/>
  <cp:contentStatus/>
</cp:coreProperties>
</file>