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<sst xmlns="http://schemas.openxmlformats.org/spreadsheetml/2006/main" count="163" uniqueCount="140">
  <si>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</si>
  <si>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</si>
  <si>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</si>
  <si>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</si>
  <si>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</si>
  <si>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</si>
  <si>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</si>
  <si>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</si>
  <si>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</si>
  <si>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</si>
  <si>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</si>
  <si>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</si>
  <si>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</si>
  <si>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</si>
  <si>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</si>
  <si>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</si>
  <si>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</si>
  <si>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</si>
  <si>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</si>
  <si>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</si>
  <si>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</si>
  <si>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</si>
  <si>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</si>
  <si>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</si>
  <si>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</si>
  <si>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</si>
  <si>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</si>
  <si>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</si>
  <si>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</si>
  <si>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</si>
  <si>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</si>
  <si>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</si>
  <si>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</si>
  <si>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</si>
  <si>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</si>
  <si>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</si>
  <si>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</si>
  <si>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</si>
  <si>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</si>
  <si>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</si>
  <si>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</si>
  <si>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</si>
  <si>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</si>
  <si>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</si>
  <si>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</si>
  <si>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</si>
  <si>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</si>
  <si>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</si>
  <si>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</si>
  <si>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</si>
  <si>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</si>
  <si>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</si>
  <si>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</si>
  <si>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</si>
  <si>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</si>
  <si>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</si>
  <si>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</si>
  <si>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</si>
  <si>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</si>
  <si>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</si>
  <si>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</si>
  <si>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</si>
  <si>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</si>
  <si>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</si>
  <si>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</si>
  <si>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</si>
  <si>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</si>
  <si>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</si>
  <si>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</si>
  <si>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</si>
  <si>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</si>
  <si>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</si>
  <si>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</si>
  <si>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</si>
  <si>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</si>
  <si>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</si>
  <si>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</si>
  <si>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</si>
  <si>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</si>
  <si>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</si>
  <si>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</si>
  <si>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</si>
  <si>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</si>
  <si>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</si>
  <si>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</si>
  <si>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</si>
  <si>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</si>
  <si>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</si>
  <si>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</si>
  <si>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</si>
  <si>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</si>
  <si>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</si>
  <si>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</si>
  <si>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</si>
  <si>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</si>
  <si>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</si>
  <si>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</si>
  <si>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</si>
  <si>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</si>
  <si>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</si>
  <si>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</si>
  <si>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</si>
  <si>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</si>
  <si>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</si>
  <si>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</si>
  <si>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</si>
  <si>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</si>
  <si>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</si>
  <si>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</si>
  <si>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</si>
  <si>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</si>
  <si>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</si>
  <si>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</si>
  <si>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</si>
  <si>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</si>
  <si>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</si>
  <si>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</si>
  <si>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</si>
  <si>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</si>
  <si>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</si>
  <si>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</si>
  <si>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</si>
  <si>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</si>
  <si>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</si>
  <si>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</si>
  <si>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</si>
  <si>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</si>
  <si>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</si>
  <si>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</si>
  <si>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</si>
  <si>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</si>
  <si>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</si>
  <si>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2021г.</t>
  </si>
  <si>
    <t>декабрь</t>
  </si>
  <si>
    <t>за   ноябрь-декабрь  2021 г.</t>
  </si>
  <si>
    <t>ост.на 01.01</t>
  </si>
  <si>
    <t>0</t>
  </si>
  <si>
    <t>работа по договору (сдвиг снега)</t>
  </si>
  <si>
    <t>спец.техника</t>
  </si>
  <si>
    <t>2 часа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</si>
</sst>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J41" sqref="J41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11.12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136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104.27327400000001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/>
      <c r="M24" s="33">
        <v>9886</v>
      </c>
    </row>
    <row r="25" spans="1:13" ht="12.75">
      <c r="A25" t="s">
        <v>106</v>
      </c>
      <c r="J25" s="20">
        <v>2</v>
      </c>
      <c r="K25" s="20"/>
      <c r="L25" s="25"/>
      <c r="M25" s="33">
        <f aca="true" t="shared" si="1" ref="M25:M31">L25*160.174*1.302*1.15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9886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2*1484</f>
        <v>2968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53254.5</v>
      </c>
      <c r="J40" s="25">
        <v>5</v>
      </c>
      <c r="K40" s="45"/>
      <c r="L40" s="25"/>
      <c r="M40" s="25"/>
    </row>
    <row r="41" spans="1:13" ht="12.75">
      <c r="A41" t="s">
        <v>7</v>
      </c>
      <c r="F41" s="5">
        <v>44699.32</v>
      </c>
      <c r="J41" s="20"/>
      <c r="K41" s="20"/>
      <c r="L41" s="30" t="s">
        <v>64</v>
      </c>
      <c r="M41" s="34">
        <f>SUM(M36:M40)</f>
        <v>2968</v>
      </c>
    </row>
    <row r="42" spans="2:6" ht="12.75">
      <c r="B42" t="s">
        <v>8</v>
      </c>
      <c r="F42" s="9">
        <f>F41/F40</f>
        <v>0.8393529185327061</v>
      </c>
    </row>
    <row r="43" spans="1:6" ht="12.75">
      <c r="A43" t="s">
        <v>131</v>
      </c>
      <c r="F43" s="5">
        <f>250+105</f>
        <v>355</v>
      </c>
    </row>
    <row r="44" spans="1:6" ht="12.75">
      <c r="A44" s="3" t="s">
        <v>9</v>
      </c>
      <c r="B44" s="3"/>
      <c r="C44" s="3"/>
      <c r="D44" s="3"/>
      <c r="E44" s="1"/>
      <c r="F44" s="8">
        <f>F41+F43</f>
        <v>45054.32</v>
      </c>
    </row>
    <row r="46" spans="2:3" ht="12.75">
      <c r="B46" s="1" t="s">
        <v>10</v>
      </c>
      <c r="C46" s="1"/>
    </row>
    <row r="48" spans="1:6" ht="12.75">
      <c r="A48" s="4" t="s">
        <v>11</v>
      </c>
      <c r="B48" s="4"/>
      <c r="C48" s="4"/>
      <c r="D48" s="4"/>
      <c r="E48" s="4"/>
      <c r="F48" s="4"/>
    </row>
    <row r="49" spans="1:6" ht="12.75">
      <c r="A49" t="s">
        <v>12</v>
      </c>
      <c r="F49" s="11">
        <f>(6396.08+6396.08)*1.302</f>
        <v>16655.39232</v>
      </c>
    </row>
    <row r="50" spans="1:6" ht="12.75">
      <c r="A50" s="6" t="s">
        <v>79</v>
      </c>
      <c r="F50" s="11">
        <f>(1091+1091)*1.302</f>
        <v>2840.964</v>
      </c>
    </row>
    <row r="51" spans="1:6" ht="12.75">
      <c r="A51" s="55" t="s">
        <v>83</v>
      </c>
      <c r="B51" s="48"/>
      <c r="C51" s="48"/>
      <c r="D51" s="48"/>
      <c r="E51" s="56">
        <v>1.1</v>
      </c>
      <c r="F51" s="57">
        <f>E51*E33</f>
        <v>1730.96</v>
      </c>
    </row>
    <row r="52" spans="1:6" ht="12.75">
      <c r="A52" s="4" t="s">
        <v>33</v>
      </c>
      <c r="F52" s="32">
        <f>F49+F50+F51</f>
        <v>21227.316319999998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599988</v>
      </c>
      <c r="D58">
        <v>224780.8</v>
      </c>
      <c r="E58">
        <v>1537.6</v>
      </c>
      <c r="F58" s="35">
        <f>C58/D58*E58</f>
        <v>4104.183047662434</v>
      </c>
    </row>
    <row r="59" spans="1:6" ht="12.75">
      <c r="A59" t="s">
        <v>19</v>
      </c>
      <c r="F59" s="35">
        <f>M20</f>
        <v>104.27327400000001</v>
      </c>
    </row>
    <row r="60" spans="1:6" ht="12.75">
      <c r="A60" t="s">
        <v>20</v>
      </c>
      <c r="F60" s="11">
        <f>M32</f>
        <v>9886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M41</f>
        <v>2968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0.13</v>
      </c>
      <c r="E65" t="s">
        <v>14</v>
      </c>
      <c r="F65" s="11">
        <f>B65*D65</f>
        <v>204.56799999999998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1.39</v>
      </c>
      <c r="E67" s="48"/>
      <c r="F67" s="57">
        <f>D67*E33</f>
        <v>2187.3039999999996</v>
      </c>
    </row>
    <row r="68" spans="1:6" ht="12.75">
      <c r="A68" s="4" t="s">
        <v>24</v>
      </c>
      <c r="B68" s="10"/>
      <c r="C68" s="10"/>
      <c r="F68" s="32">
        <f>SUM(F58:F67)</f>
        <v>19454.328321662433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0.48</v>
      </c>
      <c r="E70" t="s">
        <v>14</v>
      </c>
      <c r="F70" s="11">
        <f>B70*D70</f>
        <v>755.328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2.33</v>
      </c>
      <c r="E73" t="s">
        <v>14</v>
      </c>
      <c r="F73" s="11">
        <f>B73*D73</f>
        <v>3666.488</v>
      </c>
    </row>
    <row r="74" spans="1:6" ht="12.75">
      <c r="A74" s="4" t="s">
        <v>28</v>
      </c>
      <c r="F74" s="32">
        <f>F70+F73</f>
        <v>4421.816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5.33</v>
      </c>
      <c r="E77" t="s">
        <v>14</v>
      </c>
      <c r="F77" s="11">
        <f>B77*D77</f>
        <v>8387.288</v>
      </c>
    </row>
    <row r="78" spans="1:6" ht="12.75">
      <c r="A78" s="4" t="s">
        <v>31</v>
      </c>
      <c r="F78" s="32">
        <f>SUM(F77)</f>
        <v>8387.288</v>
      </c>
    </row>
    <row r="79" spans="1:6" ht="12.75">
      <c r="A79" s="58" t="s">
        <v>77</v>
      </c>
      <c r="B79" s="48"/>
      <c r="C79" s="48"/>
      <c r="D79" s="56">
        <v>2.24</v>
      </c>
      <c r="E79" s="48"/>
      <c r="F79" s="59">
        <f>D79*E33</f>
        <v>3524.864</v>
      </c>
    </row>
    <row r="80" spans="1:8" ht="12.75">
      <c r="A80" s="1" t="s">
        <v>32</v>
      </c>
      <c r="B80" s="1"/>
      <c r="F80" s="32">
        <f>F52+F56+F68+F74+F78+F79</f>
        <v>57015.61264166243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3306.9055332164207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f>1198.88+1198.88</f>
        <v>2397.76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f>2*188.75</f>
        <v>377.5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63097.778174878855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44866</v>
      </c>
      <c r="C87" s="40">
        <v>-713896</v>
      </c>
      <c r="D87" s="42">
        <f>F44</f>
        <v>45054.32</v>
      </c>
      <c r="E87" s="42">
        <f>F85</f>
        <v>63097.778174878855</v>
      </c>
      <c r="F87" s="43">
        <f>C87+D87-E87</f>
        <v>-731939.458174879</v>
      </c>
    </row>
    <row r="89" spans="1:6" ht="13.5" thickBot="1">
      <c r="A89" t="s">
        <v>111</v>
      </c>
      <c r="C89" s="50">
        <v>44501</v>
      </c>
      <c r="D89" s="8" t="s">
        <v>112</v>
      </c>
      <c r="E89" s="50">
        <v>44560</v>
      </c>
      <c r="F89" t="s">
        <v>113</v>
      </c>
    </row>
    <row r="90" spans="1:7" ht="13.5" thickBot="1">
      <c r="A90" t="s">
        <v>114</v>
      </c>
      <c r="F90" s="51">
        <f>E87</f>
        <v>63097.778174878855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2022-03-15T12:38:22Z</dcterms:modified>
  <cp:category/>
  <cp:version/>
  <cp:contentType/>
  <cp:contentStatus/>
</cp:coreProperties>
</file>