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<sst xmlns="http://schemas.openxmlformats.org/spreadsheetml/2006/main" count="161" uniqueCount="139">
  <si>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</si>
  <si>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</si>
  <si>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</si>
  <si>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</si>
  <si>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</si>
  <si>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</si>
  <si>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</si>
  <si>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</si>
  <si>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</si>
  <si>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</si>
  <si>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</si>
  <si>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</si>
  <si>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</si>
  <si>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</si>
  <si>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</si>
  <si>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</si>
  <si>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</si>
  <si>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</si>
  <si>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</si>
  <si>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</si>
  <si>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</si>
  <si>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</si>
  <si>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</si>
  <si>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</si>
  <si>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</si>
  <si>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</si>
  <si>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</si>
  <si>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</si>
  <si>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</si>
  <si>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</si>
  <si>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</si>
  <si>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</si>
  <si>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</si>
  <si>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</si>
  <si>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</si>
  <si>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</si>
  <si>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</si>
  <si>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</si>
  <si>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</si>
  <si>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</si>
  <si>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</si>
  <si>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</si>
  <si>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</si>
  <si>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</si>
  <si>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</si>
  <si>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</si>
  <si>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</si>
  <si>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</si>
  <si>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</si>
  <si>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</si>
  <si>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</si>
  <si>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</si>
  <si>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</si>
  <si>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</si>
  <si>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</si>
  <si>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</si>
  <si>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</si>
  <si>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</si>
  <si>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</si>
  <si>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</si>
  <si>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</si>
  <si>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</si>
  <si>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</si>
  <si>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</si>
  <si>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</si>
  <si>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</si>
  <si>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</si>
  <si>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</si>
  <si>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</si>
  <si>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</si>
  <si>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</si>
  <si>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</si>
  <si>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</si>
  <si>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</si>
  <si>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</si>
  <si>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</si>
  <si>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</si>
  <si>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</si>
  <si>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</si>
  <si>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</si>
  <si>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</si>
  <si>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</si>
  <si>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</si>
  <si>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</si>
  <si>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</si>
  <si>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</si>
  <si>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</si>
  <si>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</si>
  <si>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</si>
  <si>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</si>
  <si>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</si>
  <si>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</si>
  <si>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</si>
  <si>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</si>
  <si>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</si>
  <si>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</si>
  <si>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</si>
  <si>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</si>
  <si>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</si>
  <si>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</si>
  <si>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</si>
  <si>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</si>
  <si>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</si>
  <si>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</si>
  <si>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</si>
  <si>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</si>
  <si>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</si>
  <si>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</si>
  <si>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</si>
  <si>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</si>
  <si>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</si>
  <si>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</si>
  <si>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</si>
  <si>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</si>
  <si>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</si>
  <si>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</si>
  <si>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</si>
  <si>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</si>
  <si>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</si>
  <si>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</si>
  <si>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</si>
  <si>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</si>
  <si>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</si>
  <si>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</si>
  <si>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</si>
  <si>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</si>
  <si>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</si>
  <si>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</si>
  <si>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</si>
  <si>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</si>
  <si>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</si>
  <si>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</si>
  <si>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</si>
  <si>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июля</t>
  </si>
  <si>
    <t>за   июль  2021 г.</t>
  </si>
  <si>
    <t>ост.на 01.08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</si>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</sst>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5.54</v>
      </c>
      <c r="M20" s="33">
        <f>SUM(M6:M19)</f>
        <v>1155.3478759200002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f>0.09*7.1</f>
        <v>0.6389999999999999</v>
      </c>
      <c r="M24" s="32">
        <f aca="true" t="shared" si="1" ref="M24:M34">L24*160.174*1.302*1.15</f>
        <v>153.25043079779996</v>
      </c>
    </row>
    <row r="25" spans="1:13" ht="12.75">
      <c r="A25" t="s">
        <v>106</v>
      </c>
      <c r="J25" s="20">
        <v>2</v>
      </c>
      <c r="K25" s="20"/>
      <c r="L25" s="4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0.6389999999999999</v>
      </c>
      <c r="M35" s="33">
        <f>SUM(M24:M34)</f>
        <v>153.25043079779996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49464.15-96.38</f>
        <v>49367.770000000004</v>
      </c>
      <c r="J39" s="20">
        <v>1</v>
      </c>
      <c r="K39" s="20" t="s">
        <v>137</v>
      </c>
      <c r="L39" s="25" t="s">
        <v>138</v>
      </c>
      <c r="M39" s="25">
        <f>9*20</f>
        <v>180</v>
      </c>
    </row>
    <row r="40" spans="1:13" ht="12.75">
      <c r="A40" t="s">
        <v>7</v>
      </c>
      <c r="F40" s="5">
        <v>48574.64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0.9839342550818073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50717.832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5831*1.302</f>
        <v>7591.962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3273*1.302</f>
        <v>4261.446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11853.408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0.4</v>
      </c>
      <c r="E54" t="s">
        <v>14</v>
      </c>
      <c r="F54" s="11">
        <f>B54*D54</f>
        <v>408.8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408.8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294676</v>
      </c>
      <c r="D57">
        <v>224780.8</v>
      </c>
      <c r="E57">
        <v>3338.5</v>
      </c>
      <c r="F57" s="34">
        <f>C57/D57*E57</f>
        <v>4376.600786188144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1155.3478759200002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153.25043079779996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180</v>
      </c>
    </row>
    <row r="61" spans="1:6" ht="12.75">
      <c r="A61" t="s">
        <v>21</v>
      </c>
      <c r="F61" s="11">
        <f>M60</f>
        <v>180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0.34</v>
      </c>
      <c r="E64" t="s">
        <v>14</v>
      </c>
      <c r="F64" s="11">
        <f>B64*D64</f>
        <v>1135.0900000000001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7000.289092905945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0.24</v>
      </c>
      <c r="F69" s="11">
        <f>B69*D69</f>
        <v>801.24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0.81</v>
      </c>
      <c r="E72" t="s">
        <v>14</v>
      </c>
      <c r="F72" s="11">
        <f>B72*D72</f>
        <v>2704.1850000000004</v>
      </c>
    </row>
    <row r="73" spans="1:6" ht="12.75">
      <c r="A73" s="4" t="s">
        <v>70</v>
      </c>
      <c r="F73" s="31">
        <f>F69+F72</f>
        <v>3505.425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2.35</v>
      </c>
      <c r="E76" t="s">
        <v>14</v>
      </c>
      <c r="F76" s="11">
        <f>B76*D76</f>
        <v>7845.475</v>
      </c>
    </row>
    <row r="77" spans="1:6" ht="12.75">
      <c r="A77" s="4" t="s">
        <v>72</v>
      </c>
      <c r="F77" s="31">
        <f>SUM(F76)</f>
        <v>7845.475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30613.397092905943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1775.5770313885446</v>
      </c>
    </row>
    <row r="81" spans="1:6" ht="12.75">
      <c r="A81" s="1"/>
      <c r="B81" s="35" t="s">
        <v>128</v>
      </c>
      <c r="C81" s="35"/>
      <c r="D81" s="1"/>
      <c r="E81" s="50"/>
      <c r="F81" s="52">
        <v>0</v>
      </c>
    </row>
    <row r="82" spans="1:6" ht="12.75">
      <c r="A82" s="1"/>
      <c r="B82" s="35" t="s">
        <v>129</v>
      </c>
      <c r="C82" s="35"/>
      <c r="D82" s="1"/>
      <c r="E82" s="50"/>
      <c r="F82" s="51">
        <v>253.99</v>
      </c>
    </row>
    <row r="83" spans="1:6" ht="12.75">
      <c r="A83" s="1"/>
      <c r="B83" s="35" t="s">
        <v>130</v>
      </c>
      <c r="C83" s="35"/>
      <c r="D83" s="1"/>
      <c r="E83" s="50"/>
      <c r="F83" s="51">
        <v>1424.63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34067.59412429449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44378</v>
      </c>
      <c r="C86" s="39">
        <v>-196405</v>
      </c>
      <c r="D86" s="42">
        <f>F43</f>
        <v>50717.832</v>
      </c>
      <c r="E86" s="42">
        <f>F84</f>
        <v>34067.59412429449</v>
      </c>
      <c r="F86" s="43">
        <f>C86+D86-E86</f>
        <v>-179754.7621242945</v>
      </c>
    </row>
    <row r="88" spans="1:6" ht="13.5" thickBot="1">
      <c r="A88" t="s">
        <v>111</v>
      </c>
      <c r="C88" s="47">
        <v>44378</v>
      </c>
      <c r="D88" s="8" t="s">
        <v>112</v>
      </c>
      <c r="E88" s="47">
        <v>44408</v>
      </c>
      <c r="F88" t="s">
        <v>113</v>
      </c>
    </row>
    <row r="89" spans="1:7" ht="13.5" thickBot="1">
      <c r="A89" t="s">
        <v>114</v>
      </c>
      <c r="F89" s="48">
        <f>E86</f>
        <v>34067.59412429449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2021-11-25T11:46:31Z</dcterms:modified>
  <cp:category/>
  <cp:version/>
  <cp:contentType/>
  <cp:contentStatus/>
</cp:coreProperties>
</file>