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<sst xmlns="http://schemas.openxmlformats.org/spreadsheetml/2006/main" count="161" uniqueCount="138">
  <si>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</si>
  <si>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</si>
  <si>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</si>
  <si>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</si>
  <si>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</si>
  <si>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</si>
  <si>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</si>
  <si>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</si>
  <si>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</si>
  <si>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</si>
  <si>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</si>
  <si>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</si>
  <si>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</si>
  <si>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</si>
  <si>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</si>
  <si>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</si>
  <si>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</si>
  <si>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</si>
  <si>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</si>
  <si>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</si>
  <si>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</si>
  <si>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</si>
  <si>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</si>
  <si>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</si>
  <si>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</si>
  <si>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</si>
  <si>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</si>
  <si>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</si>
  <si>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</si>
  <si>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</si>
  <si>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</si>
  <si>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</si>
  <si>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</si>
  <si>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</si>
  <si>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</si>
  <si>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</si>
  <si>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</si>
  <si>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</si>
  <si>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</si>
  <si>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</si>
  <si>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</si>
  <si>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</si>
  <si>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</si>
  <si>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</si>
  <si>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</si>
  <si>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</si>
  <si>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</si>
  <si>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</si>
  <si>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</si>
  <si>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</si>
  <si>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</si>
  <si>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</si>
  <si>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</si>
  <si>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</si>
  <si>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</si>
  <si>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</si>
  <si>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</si>
  <si>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</si>
  <si>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</si>
  <si>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</si>
  <si>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</si>
  <si>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</si>
  <si>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</si>
  <si>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</si>
  <si>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</si>
  <si>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</si>
  <si>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</si>
  <si>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</si>
  <si>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</si>
  <si>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</si>
  <si>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</si>
  <si>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</si>
  <si>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</si>
  <si>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</si>
  <si>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</si>
  <si>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</si>
  <si>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</si>
  <si>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</si>
  <si>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</si>
  <si>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</si>
  <si>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</si>
  <si>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</si>
  <si>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</si>
  <si>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</si>
  <si>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</si>
  <si>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</si>
  <si>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</si>
  <si>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</si>
  <si>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</si>
  <si>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</si>
  <si>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</si>
  <si>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</si>
  <si>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</si>
  <si>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</si>
  <si>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</si>
  <si>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</si>
  <si>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</si>
  <si>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</si>
  <si>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</si>
  <si>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</si>
  <si>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</si>
  <si>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</si>
  <si>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</si>
  <si>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</si>
  <si>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</si>
  <si>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</si>
  <si>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</si>
  <si>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</si>
  <si>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</si>
  <si>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</si>
  <si>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</si>
  <si>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</si>
  <si>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</si>
  <si>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</si>
  <si>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</si>
  <si>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</si>
  <si>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</si>
  <si>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</si>
  <si>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</si>
  <si>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</si>
  <si>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</si>
  <si>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</si>
  <si>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</si>
  <si>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</si>
  <si>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</si>
  <si>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</si>
  <si>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</si>
  <si>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</si>
  <si>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</si>
  <si>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</si>
  <si>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</si>
  <si>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</si>
  <si>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2021г.</t>
  </si>
  <si>
    <t>за   январь  2021 г.</t>
  </si>
  <si>
    <t>ост.на 01.02</t>
  </si>
  <si>
    <t>смена ламп (1шт) п-д3</t>
  </si>
  <si>
    <t>лампа</t>
  </si>
  <si>
    <t>1шт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</si>
</sst>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1" sqref="M41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L6*160.174*1.302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736.16931444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1.77</v>
      </c>
      <c r="M16" s="47">
        <f t="shared" si="0"/>
        <v>369.1273899600001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7.6</v>
      </c>
      <c r="M20" s="32">
        <f>SUM(M6:M19)</f>
        <v>1584.9537648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3" t="s">
        <v>135</v>
      </c>
      <c r="L24" s="47">
        <v>0.07</v>
      </c>
      <c r="M24" s="31">
        <f>L24*160.174*1.302*1.15</f>
        <v>16.787997114000003</v>
      </c>
    </row>
    <row r="25" spans="1:13" ht="12.75">
      <c r="A25" t="s">
        <v>106</v>
      </c>
      <c r="J25" s="20">
        <v>2</v>
      </c>
      <c r="K25" s="53"/>
      <c r="L25" s="47"/>
      <c r="M25" s="31">
        <f aca="true" t="shared" si="1" ref="M25:M35">L25*160.174*1.302*1.15</f>
        <v>0</v>
      </c>
    </row>
    <row r="26" spans="1:13" ht="12.75">
      <c r="A26" t="s">
        <v>107</v>
      </c>
      <c r="J26" s="20">
        <v>3</v>
      </c>
      <c r="K26" s="53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53"/>
      <c r="L27" s="47"/>
      <c r="M27" s="31">
        <f t="shared" si="1"/>
        <v>0</v>
      </c>
    </row>
    <row r="28" spans="1:13" ht="12.75">
      <c r="A28" s="48" t="s">
        <v>109</v>
      </c>
      <c r="B28" s="48"/>
      <c r="C28" s="48"/>
      <c r="D28" s="48"/>
      <c r="E28" s="48"/>
      <c r="F28" s="48"/>
      <c r="G28" s="48"/>
      <c r="J28" s="20">
        <v>5</v>
      </c>
      <c r="K28" s="53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53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0.07</v>
      </c>
      <c r="M36" s="32">
        <f>SUM(M24:M35)</f>
        <v>16.787997114000003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46447.39+67.27</f>
        <v>46514.659999999996</v>
      </c>
      <c r="J40" s="20">
        <v>1</v>
      </c>
      <c r="K40" s="20" t="s">
        <v>136</v>
      </c>
      <c r="L40" s="25" t="s">
        <v>137</v>
      </c>
      <c r="M40" s="25">
        <v>17.4</v>
      </c>
    </row>
    <row r="41" spans="1:13" ht="12.75">
      <c r="A41" t="s">
        <v>7</v>
      </c>
      <c r="F41" s="5">
        <v>38320.78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0.8238430636706794</v>
      </c>
      <c r="J42" s="20">
        <v>3</v>
      </c>
      <c r="K42" s="20"/>
      <c r="L42" s="23"/>
      <c r="M42" s="23"/>
    </row>
    <row r="43" spans="1:13" ht="12.75">
      <c r="A43" t="s">
        <v>126</v>
      </c>
      <c r="F43" s="11">
        <f>250+400+250</f>
        <v>900</v>
      </c>
      <c r="J43" s="20">
        <v>4</v>
      </c>
      <c r="K43" s="20"/>
      <c r="L43" s="23"/>
      <c r="M43" s="54"/>
    </row>
    <row r="44" spans="1:13" ht="12.75">
      <c r="A44" s="3" t="s">
        <v>9</v>
      </c>
      <c r="B44" s="3"/>
      <c r="C44" s="3"/>
      <c r="D44" s="3"/>
      <c r="E44" s="1"/>
      <c r="F44" s="8">
        <f>F41+F43</f>
        <v>39220.78</v>
      </c>
      <c r="J44" s="20">
        <v>5</v>
      </c>
      <c r="K44" s="20"/>
      <c r="L44" s="23"/>
      <c r="M44" s="54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3510.6*1.302</f>
        <v>4570.8012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1664*1.302</f>
        <v>2166.5280000000002</v>
      </c>
      <c r="J50" s="20">
        <v>11</v>
      </c>
      <c r="K50" s="20"/>
      <c r="L50" s="23"/>
      <c r="M50" s="23"/>
    </row>
    <row r="51" spans="1:13" ht="12.75">
      <c r="A51" s="57" t="s">
        <v>83</v>
      </c>
      <c r="B51" s="55"/>
      <c r="C51" s="55"/>
      <c r="D51" s="55"/>
      <c r="E51" s="58">
        <v>0</v>
      </c>
      <c r="F51" s="56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6737.3292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300307</v>
      </c>
      <c r="D58">
        <v>224780.8</v>
      </c>
      <c r="E58">
        <v>3169.4</v>
      </c>
      <c r="F58" s="36">
        <f>C58/D58*E58</f>
        <v>4234.316301926143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1584.9537648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16.787997114000003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0*600*1.302</f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17.4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0.36</v>
      </c>
      <c r="E65" t="s">
        <v>14</v>
      </c>
      <c r="F65" s="46">
        <f>B65*D65</f>
        <v>1140.984</v>
      </c>
      <c r="J65" s="20"/>
      <c r="K65" s="20"/>
      <c r="L65" s="34" t="s">
        <v>65</v>
      </c>
      <c r="M65" s="35">
        <f>SUM(M40:M64)</f>
        <v>17.4</v>
      </c>
    </row>
    <row r="66" spans="1:6" ht="12.75">
      <c r="A66" s="55" t="s">
        <v>79</v>
      </c>
      <c r="B66" s="55"/>
      <c r="C66" s="55"/>
      <c r="D66" s="56"/>
      <c r="E66" s="55"/>
      <c r="F66" s="56">
        <v>0</v>
      </c>
    </row>
    <row r="67" spans="1:6" ht="12.75">
      <c r="A67" s="55" t="s">
        <v>84</v>
      </c>
      <c r="B67" s="55"/>
      <c r="C67" s="55"/>
      <c r="D67" s="56">
        <v>0</v>
      </c>
      <c r="E67" s="55"/>
      <c r="F67" s="5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6994.4420638401425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0.24</v>
      </c>
      <c r="E70" t="s">
        <v>14</v>
      </c>
      <c r="F70" s="46">
        <f>B70*D70</f>
        <v>760.656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1.09</v>
      </c>
      <c r="E73" t="s">
        <v>14</v>
      </c>
      <c r="F73" s="11">
        <f>B73*D73</f>
        <v>3454.646</v>
      </c>
    </row>
    <row r="74" spans="1:6" ht="12.75">
      <c r="A74" s="10" t="s">
        <v>29</v>
      </c>
      <c r="F74" s="33">
        <f>F70+F73</f>
        <v>4215.302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1.89</v>
      </c>
      <c r="E77" t="s">
        <v>14</v>
      </c>
      <c r="F77" s="11">
        <f>B77*D77</f>
        <v>5990.166</v>
      </c>
    </row>
    <row r="78" spans="1:6" ht="12.75">
      <c r="A78" s="10" t="s">
        <v>32</v>
      </c>
      <c r="F78" s="33">
        <f>SUM(F77)</f>
        <v>5990.166</v>
      </c>
    </row>
    <row r="79" spans="1:6" ht="12.75">
      <c r="A79" s="59" t="s">
        <v>78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23937.239263840143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1388.3598773027281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1518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285.28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27128.879141142872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44197</v>
      </c>
      <c r="C87" s="41">
        <v>-111754</v>
      </c>
      <c r="D87" s="44">
        <f>F44</f>
        <v>39220.78</v>
      </c>
      <c r="E87" s="44">
        <f>F85</f>
        <v>27128.879141142872</v>
      </c>
      <c r="F87" s="45">
        <f>C87+D87-E87</f>
        <v>-99662.09914114287</v>
      </c>
    </row>
    <row r="89" spans="1:6" ht="13.5" thickBot="1">
      <c r="A89" t="s">
        <v>111</v>
      </c>
      <c r="C89" s="49">
        <v>44197</v>
      </c>
      <c r="D89" s="8" t="s">
        <v>112</v>
      </c>
      <c r="E89" s="49">
        <v>44227</v>
      </c>
      <c r="F89" t="s">
        <v>113</v>
      </c>
    </row>
    <row r="90" spans="1:7" ht="13.5" thickBot="1">
      <c r="A90" t="s">
        <v>114</v>
      </c>
      <c r="F90" s="50">
        <f>E87</f>
        <v>27128.879141142872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2017-08-21T12:45:51Z</cp:lastPrinted>
  <dcterms:created xsi:type="dcterms:W3CDTF">2008-08-18T07:30:19Z</dcterms:created>
  <dcterms:modified xsi:type="dcterms:W3CDTF">2021-04-20T13:06:27Z</dcterms:modified>
  <cp:category/>
  <cp:version/>
  <cp:contentType/>
  <cp:contentStatus/>
</cp:coreProperties>
</file>